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 defaultThemeVersion="124226"/>
  <xr:revisionPtr revIDLastSave="0" documentId="13_ncr:1_{E3336835-A523-45EB-A77F-B7822B2872BB}" xr6:coauthVersionLast="47" xr6:coauthVersionMax="47" xr10:uidLastSave="{00000000-0000-0000-0000-000000000000}"/>
  <bookViews>
    <workbookView xWindow="-120" yWindow="-120" windowWidth="24240" windowHeight="13140" tabRatio="759" xr2:uid="{00000000-000D-0000-FFFF-FFFF00000000}"/>
  </bookViews>
  <sheets>
    <sheet name="ORÇAMENTO" sheetId="9" r:id="rId1"/>
  </sheets>
  <definedNames>
    <definedName name="_____BDI2">#REF!</definedName>
    <definedName name="_____bdi3">#REF!</definedName>
    <definedName name="_____pmd501">#REF!</definedName>
    <definedName name="____BDI2">#REF!</definedName>
    <definedName name="____bdi3">#REF!</definedName>
    <definedName name="____pmd501">#REF!</definedName>
    <definedName name="___BDI2">#REF!</definedName>
    <definedName name="___bdi3">#REF!</definedName>
    <definedName name="___pmd501">#REF!</definedName>
    <definedName name="___xlfn_IFERROR">NA()</definedName>
    <definedName name="__BDI2">#REF!</definedName>
    <definedName name="__bdi3">#REF!</definedName>
    <definedName name="__pmd501">#REF!</definedName>
    <definedName name="__xlfn_IFERROR">NA()</definedName>
    <definedName name="_BDI2">#REF!</definedName>
    <definedName name="_bdi3">#REF!</definedName>
    <definedName name="_pmd501">#REF!</definedName>
    <definedName name="_xlnm.Print_Area" localSheetId="0">ORÇAMENTO!$A$1:$O$93</definedName>
    <definedName name="Atualizado">#REF!</definedName>
    <definedName name="banco">#REF!</definedName>
    <definedName name="_xlnm.Database">#REF!</definedName>
    <definedName name="bdi">#REF!</definedName>
    <definedName name="BDImat">#REF!</definedName>
    <definedName name="BDImo">#REF!</definedName>
    <definedName name="cap">#REF!</definedName>
    <definedName name="dados">#REF!</definedName>
    <definedName name="dados2">#REF!</definedName>
    <definedName name="dados3">#REF!</definedName>
    <definedName name="esq_alum">#REF!</definedName>
    <definedName name="ex.cbuq">#REF!</definedName>
    <definedName name="ex.pint">#REF!</definedName>
    <definedName name="Excel_BuiltIn_Database">#REF!</definedName>
    <definedName name="f">#REF!</definedName>
    <definedName name="indmat">#REF!</definedName>
    <definedName name="indmo">#REF!</definedName>
    <definedName name="ITENS">#REF!</definedName>
    <definedName name="mat.pint">#REF!</definedName>
    <definedName name="número">#REF!</definedName>
    <definedName name="portaria">#REF!</definedName>
    <definedName name="PreçosCORSAN">#REF!</definedName>
    <definedName name="rr1c">#REF!</definedName>
    <definedName name="serger">#REF!</definedName>
    <definedName name="SINAPI2">#REF!</definedName>
    <definedName name="TABSERVIÇOS2">#REF!</definedName>
    <definedName name="TESTE">#REF!</definedName>
    <definedName name="_xlnm.Print_Titles" localSheetId="0">ORÇAMENTO!$1:$11</definedName>
    <definedName name="Total1001">#REF!</definedName>
    <definedName name="Total1002">#REF!</definedName>
    <definedName name="Total1004">#REF!</definedName>
    <definedName name="Total1004a">#REF!</definedName>
    <definedName name="Total1004b">#REF!</definedName>
    <definedName name="Total1005">#REF!</definedName>
    <definedName name="Total1006">#REF!</definedName>
    <definedName name="Total1007">#REF!</definedName>
    <definedName name="Total1008">#REF!</definedName>
    <definedName name="Total1009">#REF!</definedName>
    <definedName name="Total1010">#REF!</definedName>
    <definedName name="Total1010a">#REF!</definedName>
    <definedName name="Total1010b">#REF!</definedName>
    <definedName name="Total1015">#REF!</definedName>
    <definedName name="Total1016">#REF!</definedName>
    <definedName name="Total1016b">#REF!</definedName>
    <definedName name="Total1016c">#REF!</definedName>
    <definedName name="total1017">#REF!</definedName>
    <definedName name="Total1017b">#REF!</definedName>
    <definedName name="total1018">#REF!</definedName>
    <definedName name="Total1019">#REF!</definedName>
    <definedName name="Total201A">#REF!</definedName>
    <definedName name="Total201c">#REF!</definedName>
    <definedName name="Total201c2">#REF!</definedName>
    <definedName name="Total201c3">#REF!</definedName>
    <definedName name="Total301">#REF!</definedName>
    <definedName name="Total401">#REF!</definedName>
    <definedName name="Total501a">#REF!</definedName>
    <definedName name="Total502">#REF!</definedName>
    <definedName name="Total503">#REF!</definedName>
    <definedName name="Total504">#REF!</definedName>
    <definedName name="Total506">#REF!</definedName>
    <definedName name="Total507">#REF!</definedName>
    <definedName name="Total508">#REF!</definedName>
    <definedName name="total509">#REF!</definedName>
    <definedName name="Total510">#REF!</definedName>
    <definedName name="Total511">#REF!</definedName>
    <definedName name="Total701">#REF!</definedName>
    <definedName name="Total704">#REF!</definedName>
    <definedName name="Total705">#REF!</definedName>
    <definedName name="Total712">#REF!</definedName>
    <definedName name="Total801">#REF!</definedName>
    <definedName name="Total802">#REF!</definedName>
    <definedName name="Total901">#REF!</definedName>
    <definedName name="trans.cap">#REF!</definedName>
    <definedName name="trans.cbuq">#REF!</definedName>
    <definedName name="trans.pint">#REF!</definedName>
    <definedName name="trans.rr1c">#REF!</definedName>
    <definedName name="x">#REF!</definedName>
  </definedNames>
  <calcPr calcId="191029" iterate="1" iterateCount="1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1" i="9" l="1"/>
  <c r="M91" i="9"/>
  <c r="N91" i="9"/>
  <c r="O91" i="9"/>
  <c r="N90" i="9"/>
  <c r="M90" i="9"/>
  <c r="L90" i="9"/>
  <c r="L83" i="9"/>
  <c r="M83" i="9"/>
  <c r="N83" i="9"/>
  <c r="O83" i="9"/>
  <c r="L84" i="9"/>
  <c r="M84" i="9"/>
  <c r="N84" i="9"/>
  <c r="O84" i="9"/>
  <c r="L85" i="9"/>
  <c r="M85" i="9"/>
  <c r="N85" i="9"/>
  <c r="O85" i="9"/>
  <c r="L86" i="9"/>
  <c r="M86" i="9"/>
  <c r="N86" i="9"/>
  <c r="O86" i="9"/>
  <c r="L87" i="9"/>
  <c r="M87" i="9"/>
  <c r="N87" i="9"/>
  <c r="O87" i="9"/>
  <c r="N82" i="9"/>
  <c r="M82" i="9"/>
  <c r="O82" i="9" s="1"/>
  <c r="L82" i="9"/>
  <c r="L79" i="9"/>
  <c r="L64" i="9"/>
  <c r="M64" i="9"/>
  <c r="N64" i="9"/>
  <c r="O64" i="9"/>
  <c r="L65" i="9"/>
  <c r="M65" i="9"/>
  <c r="N65" i="9"/>
  <c r="O65" i="9"/>
  <c r="L66" i="9"/>
  <c r="M66" i="9"/>
  <c r="N66" i="9"/>
  <c r="O66" i="9"/>
  <c r="L67" i="9"/>
  <c r="M67" i="9"/>
  <c r="N67" i="9"/>
  <c r="O67" i="9"/>
  <c r="L68" i="9"/>
  <c r="M68" i="9"/>
  <c r="N68" i="9"/>
  <c r="O68" i="9"/>
  <c r="L69" i="9"/>
  <c r="M69" i="9"/>
  <c r="N69" i="9"/>
  <c r="O69" i="9"/>
  <c r="L70" i="9"/>
  <c r="M70" i="9"/>
  <c r="N70" i="9"/>
  <c r="O70" i="9"/>
  <c r="L71" i="9"/>
  <c r="M71" i="9"/>
  <c r="N71" i="9"/>
  <c r="O71" i="9"/>
  <c r="L72" i="9"/>
  <c r="M72" i="9"/>
  <c r="N72" i="9"/>
  <c r="O72" i="9"/>
  <c r="L73" i="9"/>
  <c r="M73" i="9"/>
  <c r="N73" i="9"/>
  <c r="O73" i="9"/>
  <c r="L74" i="9"/>
  <c r="M74" i="9"/>
  <c r="N74" i="9"/>
  <c r="O74" i="9"/>
  <c r="L75" i="9"/>
  <c r="M75" i="9"/>
  <c r="N75" i="9"/>
  <c r="O75" i="9"/>
  <c r="L76" i="9"/>
  <c r="M76" i="9"/>
  <c r="N76" i="9"/>
  <c r="O76" i="9"/>
  <c r="L77" i="9"/>
  <c r="M77" i="9"/>
  <c r="N77" i="9"/>
  <c r="O77" i="9"/>
  <c r="L78" i="9"/>
  <c r="M78" i="9"/>
  <c r="O78" i="9" s="1"/>
  <c r="N78" i="9"/>
  <c r="M79" i="9"/>
  <c r="N79" i="9"/>
  <c r="O79" i="9"/>
  <c r="N63" i="9"/>
  <c r="M63" i="9"/>
  <c r="O63" i="9" s="1"/>
  <c r="L63" i="9"/>
  <c r="L60" i="9"/>
  <c r="L35" i="9"/>
  <c r="M35" i="9"/>
  <c r="N35" i="9"/>
  <c r="O35" i="9"/>
  <c r="L36" i="9"/>
  <c r="M36" i="9"/>
  <c r="N36" i="9"/>
  <c r="O36" i="9"/>
  <c r="L37" i="9"/>
  <c r="M37" i="9"/>
  <c r="N37" i="9"/>
  <c r="O37" i="9"/>
  <c r="L38" i="9"/>
  <c r="M38" i="9"/>
  <c r="N38" i="9"/>
  <c r="O38" i="9"/>
  <c r="L39" i="9"/>
  <c r="M39" i="9"/>
  <c r="N39" i="9"/>
  <c r="O39" i="9"/>
  <c r="L40" i="9"/>
  <c r="M40" i="9"/>
  <c r="N40" i="9"/>
  <c r="O40" i="9"/>
  <c r="L41" i="9"/>
  <c r="M41" i="9"/>
  <c r="N41" i="9"/>
  <c r="O41" i="9"/>
  <c r="L42" i="9"/>
  <c r="M42" i="9"/>
  <c r="N42" i="9"/>
  <c r="O42" i="9"/>
  <c r="L43" i="9"/>
  <c r="M43" i="9"/>
  <c r="N43" i="9"/>
  <c r="O43" i="9"/>
  <c r="L44" i="9"/>
  <c r="M44" i="9"/>
  <c r="N44" i="9"/>
  <c r="O44" i="9"/>
  <c r="L45" i="9"/>
  <c r="M45" i="9"/>
  <c r="N45" i="9"/>
  <c r="O45" i="9"/>
  <c r="L46" i="9"/>
  <c r="M46" i="9"/>
  <c r="N46" i="9"/>
  <c r="O46" i="9"/>
  <c r="L47" i="9"/>
  <c r="M47" i="9"/>
  <c r="N47" i="9"/>
  <c r="O47" i="9"/>
  <c r="L48" i="9"/>
  <c r="M48" i="9"/>
  <c r="N48" i="9"/>
  <c r="O48" i="9"/>
  <c r="L49" i="9"/>
  <c r="M49" i="9"/>
  <c r="N49" i="9"/>
  <c r="O49" i="9"/>
  <c r="L50" i="9"/>
  <c r="M50" i="9"/>
  <c r="N50" i="9"/>
  <c r="O50" i="9"/>
  <c r="L51" i="9"/>
  <c r="M51" i="9"/>
  <c r="N51" i="9"/>
  <c r="O51" i="9"/>
  <c r="L52" i="9"/>
  <c r="M52" i="9"/>
  <c r="N52" i="9"/>
  <c r="O52" i="9"/>
  <c r="L53" i="9"/>
  <c r="M53" i="9"/>
  <c r="N53" i="9"/>
  <c r="O53" i="9"/>
  <c r="L54" i="9"/>
  <c r="M54" i="9"/>
  <c r="N54" i="9"/>
  <c r="O54" i="9"/>
  <c r="L55" i="9"/>
  <c r="M55" i="9"/>
  <c r="N55" i="9"/>
  <c r="O55" i="9"/>
  <c r="L56" i="9"/>
  <c r="M56" i="9"/>
  <c r="N56" i="9"/>
  <c r="O56" i="9"/>
  <c r="L57" i="9"/>
  <c r="M57" i="9"/>
  <c r="N57" i="9"/>
  <c r="O57" i="9"/>
  <c r="L58" i="9"/>
  <c r="M58" i="9"/>
  <c r="N58" i="9"/>
  <c r="O58" i="9"/>
  <c r="L59" i="9"/>
  <c r="M59" i="9"/>
  <c r="N59" i="9"/>
  <c r="O59" i="9"/>
  <c r="M60" i="9"/>
  <c r="N60" i="9"/>
  <c r="O60" i="9"/>
  <c r="N34" i="9"/>
  <c r="M34" i="9"/>
  <c r="O34" i="9" s="1"/>
  <c r="L34" i="9"/>
  <c r="L20" i="9"/>
  <c r="M20" i="9"/>
  <c r="N20" i="9"/>
  <c r="O20" i="9"/>
  <c r="L21" i="9"/>
  <c r="M21" i="9"/>
  <c r="N21" i="9"/>
  <c r="O21" i="9"/>
  <c r="L22" i="9"/>
  <c r="M22" i="9"/>
  <c r="N22" i="9"/>
  <c r="O22" i="9"/>
  <c r="L23" i="9"/>
  <c r="M23" i="9"/>
  <c r="N23" i="9"/>
  <c r="O23" i="9"/>
  <c r="L24" i="9"/>
  <c r="M24" i="9"/>
  <c r="N24" i="9"/>
  <c r="O24" i="9"/>
  <c r="L25" i="9"/>
  <c r="M25" i="9"/>
  <c r="N25" i="9"/>
  <c r="O25" i="9"/>
  <c r="L26" i="9"/>
  <c r="M26" i="9"/>
  <c r="N26" i="9"/>
  <c r="O26" i="9"/>
  <c r="L27" i="9"/>
  <c r="M27" i="9"/>
  <c r="N27" i="9"/>
  <c r="O27" i="9"/>
  <c r="L28" i="9"/>
  <c r="M28" i="9"/>
  <c r="N28" i="9"/>
  <c r="O28" i="9"/>
  <c r="L29" i="9"/>
  <c r="M29" i="9"/>
  <c r="N29" i="9"/>
  <c r="O29" i="9"/>
  <c r="L30" i="9"/>
  <c r="M30" i="9"/>
  <c r="N30" i="9"/>
  <c r="O30" i="9"/>
  <c r="L31" i="9"/>
  <c r="M31" i="9"/>
  <c r="N31" i="9"/>
  <c r="O31" i="9"/>
  <c r="N19" i="9"/>
  <c r="M19" i="9"/>
  <c r="O19" i="9" s="1"/>
  <c r="L19" i="9"/>
  <c r="L14" i="9"/>
  <c r="M14" i="9"/>
  <c r="N14" i="9"/>
  <c r="O14" i="9"/>
  <c r="L15" i="9"/>
  <c r="M15" i="9"/>
  <c r="N15" i="9"/>
  <c r="O15" i="9"/>
  <c r="L16" i="9"/>
  <c r="M16" i="9"/>
  <c r="N16" i="9"/>
  <c r="O16" i="9"/>
  <c r="N13" i="9"/>
  <c r="M13" i="9"/>
  <c r="L13" i="9"/>
  <c r="O90" i="9" l="1"/>
  <c r="O13" i="9"/>
  <c r="O88" i="9" l="1"/>
  <c r="M88" i="9"/>
  <c r="N88" i="9"/>
  <c r="N32" i="9" l="1"/>
  <c r="M32" i="9" l="1"/>
  <c r="O32" i="9"/>
  <c r="N92" i="9"/>
  <c r="O92" i="9" l="1"/>
  <c r="M92" i="9"/>
  <c r="N80" i="9" l="1"/>
  <c r="M80" i="9" l="1"/>
  <c r="O80" i="9"/>
  <c r="N17" i="9" l="1"/>
  <c r="O17" i="9" l="1"/>
  <c r="M17" i="9"/>
  <c r="N61" i="9" l="1"/>
  <c r="N93" i="9" s="1"/>
  <c r="O61" i="9" l="1"/>
  <c r="M61" i="9"/>
  <c r="M93" i="9" s="1"/>
  <c r="O93" i="9" l="1"/>
</calcChain>
</file>

<file path=xl/sharedStrings.xml><?xml version="1.0" encoding="utf-8"?>
<sst xmlns="http://schemas.openxmlformats.org/spreadsheetml/2006/main" count="339" uniqueCount="192">
  <si>
    <t>m²</t>
  </si>
  <si>
    <t>m³</t>
  </si>
  <si>
    <t>m</t>
  </si>
  <si>
    <t>unid</t>
  </si>
  <si>
    <t>ton</t>
  </si>
  <si>
    <t>ITEM</t>
  </si>
  <si>
    <t>1.1</t>
  </si>
  <si>
    <t>1.2</t>
  </si>
  <si>
    <t>1.3</t>
  </si>
  <si>
    <t>1.4</t>
  </si>
  <si>
    <t>2.1</t>
  </si>
  <si>
    <t>2.2</t>
  </si>
  <si>
    <t>2.3</t>
  </si>
  <si>
    <t>2.4</t>
  </si>
  <si>
    <t>REFERÊNCIA</t>
  </si>
  <si>
    <t>ADMINISTRAÇÃO LOCAL DE OBRA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</si>
  <si>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</si>
  <si>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</si>
  <si>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</si>
  <si>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</si>
  <si>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</si>
  <si>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</si>
  <si>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</si>
  <si>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</si>
  <si>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</si>
  <si>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</si>
  <si>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</si>
  <si>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</si>
  <si>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</si>
  <si>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3.15</t>
  </si>
  <si>
    <t>3.16</t>
  </si>
  <si>
    <t>3.17</t>
  </si>
  <si>
    <t>4.1</t>
  </si>
  <si>
    <t>6.1</t>
  </si>
  <si>
    <t>TACHA BIDIRECIONAL</t>
  </si>
  <si>
    <t>DMT</t>
  </si>
  <si>
    <t>DESMATAMENTO, DESTOCAMENTO C/D&lt;30cm E LIMPEZA ÁREAS</t>
  </si>
  <si>
    <t>REGULARIZAÇÃO SUBLEITO</t>
  </si>
  <si>
    <t>txkm</t>
  </si>
  <si>
    <t>REATERRO VALAS BUEIROS</t>
  </si>
  <si>
    <t>SINALIZAÇÃO HORIZONTAL TINTA ACRÍLICA - EIXO DESCONTÍNUA (L= 12 cm)</t>
  </si>
  <si>
    <t>ESPALHAMENTO DE MATERIAL  COM TRATOR DE ESTEIRAS</t>
  </si>
  <si>
    <t>ESCAVAÇÃO MECANIZADA EM VALA - MATERIAL DE 1ª CATEGORIA - VALA LATERAL</t>
  </si>
  <si>
    <t>CAMADA DE BRITA PARA ASSENTAMENTO DOS TUBOS</t>
  </si>
  <si>
    <t>REGULARIZAÇÃO DO FUNDO DA VALA</t>
  </si>
  <si>
    <t>CARGA, MANOBRA E DESCARGA DE BRITA ANTI-EXTRUSIVA</t>
  </si>
  <si>
    <t>CARGA, MANOBRA E DESCARGA DE BRITA GRADUADA</t>
  </si>
  <si>
    <t>CARGA, MANOBRAS E DESCARGA DE MISTURA BETUMINOSA A QUENTE</t>
  </si>
  <si>
    <t>QUANTIDADE</t>
  </si>
  <si>
    <t>mês</t>
  </si>
  <si>
    <t xml:space="preserve">PLACA DE OBRA </t>
  </si>
  <si>
    <t>DESMOBILIZAÇÃO DE EQUIPES E EQUIPAMENTOS</t>
  </si>
  <si>
    <t>MOBILIZAÇÃO DE EQUIPES E EQUIPAMENTOS</t>
  </si>
  <si>
    <t xml:space="preserve">ESCAVAÇÃO MECANIZADA EM VALA - MATERIAL DE 1ª CATEGORIA </t>
  </si>
  <si>
    <t>FORNECIMENTO E ASSENTAMENTO DE TUBO DE CONCRETO Ø400MM - PA1 - MF</t>
  </si>
  <si>
    <t>LIMPEZA DA SUPERFÍCIE PARA APLICAÇÃO DE SINALIZAÇÃO</t>
  </si>
  <si>
    <t>EXECUÇÃO DE IMPRIMAÇÃO COM ASFALTO DILUÍDO CM-30</t>
  </si>
  <si>
    <t>CÓDIGO</t>
  </si>
  <si>
    <t>SICRO</t>
  </si>
  <si>
    <t>SINAPI</t>
  </si>
  <si>
    <t>3.14</t>
  </si>
  <si>
    <t>5.1</t>
  </si>
  <si>
    <t>5.2</t>
  </si>
  <si>
    <t>5.3</t>
  </si>
  <si>
    <t>5.4</t>
  </si>
  <si>
    <t>5.5</t>
  </si>
  <si>
    <t>5.6</t>
  </si>
  <si>
    <t>2.5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</si>
  <si>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</si>
  <si>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</si>
  <si>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</si>
  <si>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</si>
  <si>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</si>
  <si>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</si>
  <si>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</si>
  <si>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</si>
  <si>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</si>
  <si>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</si>
  <si>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</si>
  <si>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</si>
  <si>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</si>
  <si>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</si>
  <si>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</si>
  <si>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</si>
  <si>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CAMADA DE RACHÃO - BUEIROS TRANSVERSAIS</t>
  </si>
  <si>
    <t>CARGA, MANOBRA E DESCARGA DE RACHÃO</t>
  </si>
  <si>
    <t>3.18</t>
  </si>
  <si>
    <t>3.19</t>
  </si>
  <si>
    <t>3.20</t>
  </si>
  <si>
    <t>3.21</t>
  </si>
  <si>
    <t>3.22</t>
  </si>
  <si>
    <t>3.23</t>
  </si>
  <si>
    <t>3.24</t>
  </si>
  <si>
    <t>MATERIAL</t>
  </si>
  <si>
    <t>MÃO DE OBRA</t>
  </si>
  <si>
    <t>BDI: 24,03%</t>
  </si>
  <si>
    <t xml:space="preserve">CARGA, MANOBRA E DESCARGA DE MATERIAL </t>
  </si>
  <si>
    <t>CORTE DE PISTA MATERIAL DE 1ª CATEGORIA, INCLUSIVE CARGA E DESCARGA DE SOLO</t>
  </si>
  <si>
    <t>REMOÇÃO DE MATERIAL ORGÂNICO OU SATURADO, INCLUSIVE CARGA E DESCARGA DE SOLO</t>
  </si>
  <si>
    <t>CARGA, MANOBRA E DESCARGA DE MATERIAL ESCAVADO</t>
  </si>
  <si>
    <t xml:space="preserve">CARGA, MANOBRA E DESCARGA DE BRITA </t>
  </si>
  <si>
    <t>LIMPEZA FINAL DE OBRA</t>
  </si>
  <si>
    <t>2.6</t>
  </si>
  <si>
    <t>2.7</t>
  </si>
  <si>
    <t>2.8</t>
  </si>
  <si>
    <t>2.9</t>
  </si>
  <si>
    <t>2.10</t>
  </si>
  <si>
    <t>2.11</t>
  </si>
  <si>
    <t>2.12</t>
  </si>
  <si>
    <t>2.13</t>
  </si>
  <si>
    <t>FORNECIMENTO E ASSENTAMENTO DE TUBO DE CONCRETO  Ø800MM - PA1 - MF</t>
  </si>
  <si>
    <t>3.25</t>
  </si>
  <si>
    <t>3.26</t>
  </si>
  <si>
    <t>3.27</t>
  </si>
  <si>
    <t>BOCA DE BUEIRO Ø800MM, ALVENARIA DE PEDRA GRÊS</t>
  </si>
  <si>
    <t>6.2</t>
  </si>
  <si>
    <t>PLACA TIPO R07-REGULAMENTAÇÃO (PROIBIDO ULTRAPASSAR)  - SUPORTE METÁLICO H= 2,20M, DIAM= 80CM</t>
  </si>
  <si>
    <t xml:space="preserve">EXECUÇÃO DE ATERRO COM  MATERIAL DE JAZIDA - BASALTO DECOMPOSTO - (EXCLUSIVE INDENIZAÇÃO DO MATERIAL) </t>
  </si>
  <si>
    <t>CARGA, MANOBRA E DESCARGA DE BASALTO DECOMPOSTO</t>
  </si>
  <si>
    <t>PINTURA DE LIGACAO COM EMULSAO RR-1C</t>
  </si>
  <si>
    <t>SERVIÇO</t>
  </si>
  <si>
    <t>UNID</t>
  </si>
  <si>
    <t>BDI (%)</t>
  </si>
  <si>
    <t xml:space="preserve">CUSTO UNITÁRIO </t>
  </si>
  <si>
    <t>TOTAL MATERIAL
(C/BDI) R$</t>
  </si>
  <si>
    <t>TOTAL MÃO DE OBRA
(C/BDI) R$</t>
  </si>
  <si>
    <t>TOTAL
(C/BDI) R$</t>
  </si>
  <si>
    <t>(S/BDI) R$</t>
  </si>
  <si>
    <t>(C/BDI) R$</t>
  </si>
  <si>
    <t xml:space="preserve">PLANILHA DE ORÇAMENTO </t>
  </si>
  <si>
    <t>TOTAL DO ORÇAMENTO</t>
  </si>
  <si>
    <t>TRANSPORTE COM CAMINHÃO BASCULANTE</t>
  </si>
  <si>
    <t>TRANSPORTE DE BRITA ATÉ 30 KM</t>
  </si>
  <si>
    <t>TRANSPORTE DE RACHÃO ATÉ 30 KM</t>
  </si>
  <si>
    <t>TRANSPORTE  EM VIA URBANA PAVIMENTADA DMT ATÉ 30 KM (TUBOS)</t>
  </si>
  <si>
    <t>TRANSPORTE DE BRITA GRADUADA ATÉ 30 KM</t>
  </si>
  <si>
    <t xml:space="preserve">TRANSPORTE DE CBUQ - DMT ATÉ 30 KM </t>
  </si>
  <si>
    <t xml:space="preserve">CONTRATANTE: </t>
  </si>
  <si>
    <t>LOCAL:</t>
  </si>
  <si>
    <t>TRECHO:</t>
  </si>
  <si>
    <t>ÁREA:</t>
  </si>
  <si>
    <t xml:space="preserve">SERVIÇOS TOPOGRÁFICOS </t>
  </si>
  <si>
    <t xml:space="preserve">TRANSPORTE COM CAMINHÃO TANQUE DE TRANSPORTE DE MATERIAL ASFÁLTICO - DMT ATÉ 30KM </t>
  </si>
  <si>
    <t xml:space="preserve">TRANSPORTE COM CAMINHÃO TANQUE DE TRANSPORTE DE MATERIAL ASFÁLTICO - ADICIONAL PARA DMT EXCEDENTE A 30 KM </t>
  </si>
  <si>
    <t>CP 01</t>
  </si>
  <si>
    <t>CP 02</t>
  </si>
  <si>
    <t>CP 03</t>
  </si>
  <si>
    <t>CP 04</t>
  </si>
  <si>
    <t>CP 05</t>
  </si>
  <si>
    <t>CP 09</t>
  </si>
  <si>
    <t>CP 11</t>
  </si>
  <si>
    <t>CP 12</t>
  </si>
  <si>
    <t>CP 13</t>
  </si>
  <si>
    <t>CP 14</t>
  </si>
  <si>
    <t>CP 18</t>
  </si>
  <si>
    <t>CP 20</t>
  </si>
  <si>
    <t>SERVIÇOS PRELIMINARES</t>
  </si>
  <si>
    <t>MOVIMENTO EM TERRA</t>
  </si>
  <si>
    <t>MICRODRENAGEM</t>
  </si>
  <si>
    <t>PAVIMENTAÇÃO ASFÁLTICA</t>
  </si>
  <si>
    <t>SINALIZAÇÃO  HORIZONTAL/VERTICAL</t>
  </si>
  <si>
    <t>SERVIÇOS COMPLEMENTARES/FINAIS</t>
  </si>
  <si>
    <t>PINTURA DE MEIO FIO (CAIAÇÃO)</t>
  </si>
  <si>
    <t>EXECUÇÃO DE MEIO-FIO (1,00X0,30X0,09X0,12) - TRECHO RETO</t>
  </si>
  <si>
    <t>EXECUÇÃO DE ATERRO EM MEIO FIO</t>
  </si>
  <si>
    <t>CP 21</t>
  </si>
  <si>
    <t>SINALIZAÇÃO HORIZONTAL TINTA ACRÍLICA - EIXO CONTÍNUA (L= 12 cm)</t>
  </si>
  <si>
    <t>PREFEITURA MUNICIPAL DE COLINAS</t>
  </si>
  <si>
    <t>REMOÇÃO DE TUBO CONCRETO</t>
  </si>
  <si>
    <t>BOCA DE BUEIRO Ø400MM, ALVENARIA DE PEDRA GRÊS</t>
  </si>
  <si>
    <t>CP 22</t>
  </si>
  <si>
    <t>EXECUÇÃO DE CAMADA DE BRITA DE ENCHIMENTO (E= 3CM)</t>
  </si>
  <si>
    <t>EXECUÇÃO E COMPACTAÇÃO DE BASE E OU SUB BASE PARA PAVIMENTAÇÃO DE RACHÃO - EXCLUSIVE CARGA E TRANSPORTE (E=20CM)</t>
  </si>
  <si>
    <t>EXECUÇÃO E COMPACTAÇÃO DE BASE E OU SUB BASE COM BRITA GRADUADA SIMPLES - EXCLUSIVE CARGA E TRANSPORTE (E=17CM)</t>
  </si>
  <si>
    <t>CONCRETO BETUMINOSO USINADO QUENTE (C.B.U.Q.), FORNECIMENTO E EXECUÇÃO (E=5CM)</t>
  </si>
  <si>
    <t>TABELA: SINAPI ABRIL/2025</t>
  </si>
  <si>
    <t>TABELA: SICRO - JANEIRO/2025</t>
  </si>
  <si>
    <t>ENCARGOS: NÃO DESONERADO</t>
  </si>
  <si>
    <t>TRANSPORTE  EM VIA URBANA PAVIMENTADA DMT ATÉ 30 KM (MF)</t>
  </si>
  <si>
    <t>CAIXA COLETORA BOCA DE LOBO (MED. INTERNAS: 1,00X1,00X1,50M) - TAMPA DE CONCRETO</t>
  </si>
  <si>
    <t>SINALIZAÇÃO HORIZONTAL TINTA ACRÍLICA - BORDOS  CONTÍNUA (L= 12 cm)</t>
  </si>
  <si>
    <t>TRECHO 02 - ENTRONCAMENTO COM A ERS 129 EM DIREÇÃO A LINHA RONCADOR (ESTACA 3+860  ATÉ A ESTACA 4+060)</t>
  </si>
  <si>
    <t>200,00 x 6,00 + 140,19 m² (ALARGAMENTO) = 1.340,19 m²</t>
  </si>
  <si>
    <t>DATA: JUNHO/2025</t>
  </si>
  <si>
    <t>TOTAL DO ITEM 1</t>
  </si>
  <si>
    <t>TOTAL DO ITEM 2</t>
  </si>
  <si>
    <t>TOTAL DO ITEM 3</t>
  </si>
  <si>
    <t>TOTAL DO ITEM 4</t>
  </si>
  <si>
    <t>TOTAL DO ITEM 5</t>
  </si>
  <si>
    <t>TOTAL DO ITEM 6</t>
  </si>
  <si>
    <t>Obs: Preencher as colunas em verde com até 4 casas decimais</t>
  </si>
  <si>
    <t xml:space="preserve">Obs: Manter formatação ARRED para as 2 casas decimais após a vírgula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</si>
</sst>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&quot;R$ &quot;* #,##0.00_);_(&quot;R$ &quot;* \(#,##0.00\);_(&quot;R$ &quot;* &quot;-&quot;??_);_(@_)"/>
    <numFmt numFmtId="167" formatCode="[$-F800]dddd\,\ mmmm\ dd\,\ yyyy"/>
    <numFmt numFmtId="168" formatCode="_-* #,##0.0000_-;\-* #,##0.0000_-;_-* &quot;-&quot;??_-;_-@_-"/>
    <numFmt numFmtId="174" formatCode="_-* #,##0_-;\-* #,##0_-;_-* &quot;-&quot;??_-;_-@_-"/>
    <numFmt numFmtId="175" formatCode="_(&quot;R$ &quot;* #,##0.0000_);_(&quot;R$ &quot;* \(#,##0.0000\);_(&quot;R$ &quot;* &quot;-&quot;??_);_(@_)"/>
    <numFmt numFmtId="176" formatCode="_-&quot;R$&quot;\ * #,##0.0000_-;\-&quot;R$&quot;\ * #,##0.0000_-;_-&quot;R$&quot;\ * &quot;-&quot;??_-;_-@_-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2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8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3"/>
      <color theme="0"/>
      <name val="Aptos"/>
      <family val="2"/>
    </font>
    <font>
      <b/>
      <sz val="13"/>
      <name val="Aptos"/>
      <family val="2"/>
    </font>
    <font>
      <sz val="13"/>
      <name val="Aptos"/>
      <family val="2"/>
    </font>
    <font>
      <sz val="13"/>
      <color theme="0"/>
      <name val="Aptos"/>
      <family val="2"/>
    </font>
    <font>
      <u/>
      <sz val="13"/>
      <name val="Aptos"/>
      <family val="2"/>
    </font>
    <font>
      <sz val="14"/>
      <color theme="0"/>
      <name val="Aptos"/>
      <family val="2"/>
    </font>
    <font>
      <b/>
      <sz val="14"/>
      <color theme="1"/>
      <name val="Aptos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2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4" fillId="22" borderId="0" applyNumberFormat="0" applyBorder="0" applyAlignment="0" applyProtection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23" borderId="4" applyNumberFormat="0" applyFont="0" applyAlignment="0" applyProtection="0"/>
    <xf numFmtId="0" fontId="15" fillId="0" borderId="5" applyNumberFormat="0" applyFont="0" applyBorder="0" applyAlignment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16" borderId="6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43" fontId="2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4" fillId="0" borderId="0" applyFont="0" applyFill="0" applyBorder="0" applyAlignment="0" applyProtection="0"/>
    <xf numFmtId="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166" fontId="27" fillId="25" borderId="13" xfId="31" applyFont="1" applyFill="1" applyBorder="1" applyAlignment="1">
      <alignment horizontal="center" vertical="center" wrapText="1"/>
    </xf>
    <xf numFmtId="166" fontId="27" fillId="25" borderId="22" xfId="31" applyFont="1" applyFill="1" applyBorder="1" applyAlignment="1">
      <alignment horizontal="center" vertical="center" wrapText="1"/>
    </xf>
    <xf numFmtId="0" fontId="29" fillId="24" borderId="0" xfId="43" applyFont="1" applyFill="1" applyAlignment="1">
      <alignment vertical="center"/>
    </xf>
    <xf numFmtId="0" fontId="28" fillId="24" borderId="15" xfId="58" applyFont="1" applyFill="1" applyBorder="1" applyAlignment="1">
      <alignment horizontal="center" vertical="center"/>
    </xf>
    <xf numFmtId="174" fontId="28" fillId="24" borderId="0" xfId="104" applyNumberFormat="1" applyFont="1" applyFill="1" applyAlignment="1">
      <alignment horizontal="right" vertical="center"/>
    </xf>
    <xf numFmtId="0" fontId="28" fillId="24" borderId="0" xfId="58" applyFont="1" applyFill="1" applyAlignment="1">
      <alignment horizontal="center" vertical="center"/>
    </xf>
    <xf numFmtId="43" fontId="28" fillId="24" borderId="0" xfId="104" applyFont="1" applyFill="1" applyAlignment="1">
      <alignment horizontal="center" vertical="center"/>
    </xf>
    <xf numFmtId="166" fontId="28" fillId="24" borderId="0" xfId="31" applyFont="1" applyFill="1" applyAlignment="1">
      <alignment horizontal="center" vertical="center"/>
    </xf>
    <xf numFmtId="165" fontId="29" fillId="24" borderId="12" xfId="58" applyNumberFormat="1" applyFont="1" applyFill="1" applyBorder="1" applyAlignment="1">
      <alignment horizontal="center" vertical="center" wrapText="1"/>
    </xf>
    <xf numFmtId="174" fontId="29" fillId="24" borderId="12" xfId="104" applyNumberFormat="1" applyFont="1" applyFill="1" applyBorder="1" applyAlignment="1">
      <alignment horizontal="right" vertical="center" wrapText="1"/>
    </xf>
    <xf numFmtId="0" fontId="29" fillId="24" borderId="12" xfId="58" applyFont="1" applyFill="1" applyBorder="1" applyAlignment="1">
      <alignment vertical="center" wrapText="1"/>
    </xf>
    <xf numFmtId="0" fontId="29" fillId="24" borderId="12" xfId="58" applyFont="1" applyFill="1" applyBorder="1" applyAlignment="1">
      <alignment horizontal="center" vertical="center"/>
    </xf>
    <xf numFmtId="164" fontId="29" fillId="24" borderId="12" xfId="105" applyFont="1" applyFill="1" applyBorder="1" applyAlignment="1">
      <alignment vertical="center"/>
    </xf>
    <xf numFmtId="43" fontId="29" fillId="24" borderId="12" xfId="104" applyFont="1" applyFill="1" applyBorder="1" applyAlignment="1">
      <alignment vertical="center"/>
    </xf>
    <xf numFmtId="10" fontId="29" fillId="24" borderId="12" xfId="116" applyNumberFormat="1" applyFont="1" applyFill="1" applyBorder="1" applyAlignment="1">
      <alignment vertical="center"/>
    </xf>
    <xf numFmtId="166" fontId="29" fillId="24" borderId="12" xfId="31" applyFont="1" applyFill="1" applyBorder="1" applyAlignment="1">
      <alignment vertical="center"/>
    </xf>
    <xf numFmtId="0" fontId="28" fillId="0" borderId="19" xfId="43" applyFont="1" applyBorder="1" applyAlignment="1">
      <alignment horizontal="left" vertical="center"/>
    </xf>
    <xf numFmtId="0" fontId="28" fillId="0" borderId="24" xfId="43" applyFont="1" applyBorder="1" applyAlignment="1">
      <alignment horizontal="left" vertical="center"/>
    </xf>
    <xf numFmtId="165" fontId="28" fillId="0" borderId="24" xfId="44" applyNumberFormat="1" applyFont="1" applyBorder="1" applyAlignment="1">
      <alignment horizontal="left" vertical="center"/>
    </xf>
    <xf numFmtId="165" fontId="28" fillId="0" borderId="24" xfId="43" applyNumberFormat="1" applyFont="1" applyBorder="1" applyAlignment="1">
      <alignment horizontal="left" vertical="center"/>
    </xf>
    <xf numFmtId="0" fontId="29" fillId="24" borderId="11" xfId="43" applyFont="1" applyFill="1" applyBorder="1" applyAlignment="1">
      <alignment horizontal="left" vertical="center"/>
    </xf>
    <xf numFmtId="166" fontId="29" fillId="24" borderId="0" xfId="31" applyFont="1" applyFill="1" applyBorder="1" applyAlignment="1">
      <alignment horizontal="left" vertical="center"/>
    </xf>
    <xf numFmtId="164" fontId="29" fillId="0" borderId="12" xfId="105" applyFont="1" applyFill="1" applyBorder="1" applyAlignment="1">
      <alignment vertical="center"/>
    </xf>
    <xf numFmtId="0" fontId="29" fillId="0" borderId="0" xfId="0" applyFont="1" applyAlignment="1">
      <alignment vertical="center"/>
    </xf>
    <xf numFmtId="165" fontId="28" fillId="0" borderId="0" xfId="0" applyNumberFormat="1" applyFont="1" applyAlignment="1">
      <alignment horizontal="center" vertical="center"/>
    </xf>
    <xf numFmtId="10" fontId="29" fillId="0" borderId="0" xfId="116" applyNumberFormat="1" applyFont="1" applyFill="1" applyAlignment="1">
      <alignment vertical="center"/>
    </xf>
    <xf numFmtId="165" fontId="28" fillId="0" borderId="0" xfId="0" applyNumberFormat="1" applyFont="1" applyAlignment="1">
      <alignment horizontal="left" vertical="center"/>
    </xf>
    <xf numFmtId="174" fontId="28" fillId="0" borderId="0" xfId="104" applyNumberFormat="1" applyFont="1" applyAlignment="1">
      <alignment horizontal="center" vertical="center"/>
    </xf>
    <xf numFmtId="10" fontId="28" fillId="0" borderId="0" xfId="116" applyNumberFormat="1" applyFont="1" applyAlignment="1">
      <alignment horizontal="left" vertical="center"/>
    </xf>
    <xf numFmtId="165" fontId="29" fillId="0" borderId="0" xfId="0" applyNumberFormat="1" applyFont="1" applyAlignment="1">
      <alignment horizontal="center" vertical="center"/>
    </xf>
    <xf numFmtId="165" fontId="28" fillId="0" borderId="14" xfId="58" applyNumberFormat="1" applyFont="1" applyBorder="1" applyAlignment="1">
      <alignment horizontal="center" vertical="center"/>
    </xf>
    <xf numFmtId="174" fontId="28" fillId="0" borderId="15" xfId="104" applyNumberFormat="1" applyFont="1" applyBorder="1" applyAlignment="1">
      <alignment horizontal="center" vertical="center"/>
    </xf>
    <xf numFmtId="165" fontId="28" fillId="0" borderId="15" xfId="58" applyNumberFormat="1" applyFont="1" applyBorder="1" applyAlignment="1">
      <alignment horizontal="center" vertical="center"/>
    </xf>
    <xf numFmtId="0" fontId="28" fillId="0" borderId="15" xfId="58" applyFont="1" applyBorder="1" applyAlignment="1">
      <alignment horizontal="left" vertical="center" wrapText="1"/>
    </xf>
    <xf numFmtId="0" fontId="28" fillId="0" borderId="15" xfId="58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10" fontId="28" fillId="0" borderId="15" xfId="116" applyNumberFormat="1" applyFont="1" applyBorder="1" applyAlignment="1">
      <alignment horizontal="center" vertical="center"/>
    </xf>
    <xf numFmtId="0" fontId="28" fillId="0" borderId="15" xfId="58" applyFont="1" applyBorder="1" applyAlignment="1">
      <alignment horizontal="center" vertical="center" wrapText="1"/>
    </xf>
    <xf numFmtId="0" fontId="28" fillId="0" borderId="18" xfId="58" applyFont="1" applyBorder="1" applyAlignment="1">
      <alignment horizontal="center" vertical="center" wrapText="1"/>
    </xf>
    <xf numFmtId="10" fontId="29" fillId="0" borderId="16" xfId="116" applyNumberFormat="1" applyFont="1" applyFill="1" applyBorder="1" applyAlignment="1">
      <alignment vertical="center"/>
    </xf>
    <xf numFmtId="0" fontId="28" fillId="0" borderId="0" xfId="58" applyFont="1" applyAlignment="1">
      <alignment vertical="center"/>
    </xf>
    <xf numFmtId="0" fontId="28" fillId="0" borderId="0" xfId="58" applyFont="1" applyAlignment="1">
      <alignment horizontal="center" vertical="center"/>
    </xf>
    <xf numFmtId="0" fontId="28" fillId="0" borderId="0" xfId="58" applyFont="1" applyAlignment="1">
      <alignment vertical="center" wrapText="1"/>
    </xf>
    <xf numFmtId="10" fontId="28" fillId="0" borderId="0" xfId="116" applyNumberFormat="1" applyFont="1" applyAlignment="1">
      <alignment vertical="center"/>
    </xf>
    <xf numFmtId="166" fontId="28" fillId="0" borderId="0" xfId="31" applyFont="1" applyFill="1" applyBorder="1" applyAlignment="1">
      <alignment vertical="center"/>
    </xf>
    <xf numFmtId="43" fontId="29" fillId="0" borderId="0" xfId="0" applyNumberFormat="1" applyFont="1" applyAlignment="1">
      <alignment vertical="center"/>
    </xf>
    <xf numFmtId="165" fontId="29" fillId="0" borderId="0" xfId="0" applyNumberFormat="1" applyFont="1" applyAlignment="1">
      <alignment vertical="center"/>
    </xf>
    <xf numFmtId="174" fontId="29" fillId="0" borderId="0" xfId="104" applyNumberFormat="1" applyFont="1" applyAlignment="1">
      <alignment horizontal="center" vertical="center"/>
    </xf>
    <xf numFmtId="0" fontId="29" fillId="0" borderId="0" xfId="44" applyFont="1"/>
    <xf numFmtId="10" fontId="29" fillId="0" borderId="0" xfId="116" applyNumberFormat="1" applyFont="1"/>
    <xf numFmtId="43" fontId="29" fillId="0" borderId="0" xfId="44" applyNumberFormat="1" applyFont="1"/>
    <xf numFmtId="165" fontId="29" fillId="0" borderId="0" xfId="0" quotePrefix="1" applyNumberFormat="1" applyFont="1" applyAlignment="1">
      <alignment vertical="center"/>
    </xf>
    <xf numFmtId="174" fontId="29" fillId="0" borderId="0" xfId="104" quotePrefix="1" applyNumberFormat="1" applyFont="1" applyAlignment="1">
      <alignment horizontal="center" vertical="center"/>
    </xf>
    <xf numFmtId="165" fontId="29" fillId="0" borderId="0" xfId="0" quotePrefix="1" applyNumberFormat="1" applyFont="1" applyAlignment="1">
      <alignment horizontal="center" vertical="center"/>
    </xf>
    <xf numFmtId="43" fontId="29" fillId="0" borderId="0" xfId="104" applyFont="1"/>
    <xf numFmtId="166" fontId="29" fillId="0" borderId="0" xfId="31" applyFont="1" applyFill="1" applyAlignment="1">
      <alignment vertical="center" wrapText="1"/>
    </xf>
    <xf numFmtId="10" fontId="29" fillId="0" borderId="0" xfId="116" applyNumberFormat="1" applyFont="1" applyAlignment="1">
      <alignment vertical="center"/>
    </xf>
    <xf numFmtId="43" fontId="29" fillId="0" borderId="0" xfId="104" applyFont="1" applyAlignment="1">
      <alignment vertical="center"/>
    </xf>
    <xf numFmtId="43" fontId="29" fillId="0" borderId="0" xfId="104" applyFont="1" applyFill="1" applyAlignment="1">
      <alignment vertical="center" wrapText="1"/>
    </xf>
    <xf numFmtId="168" fontId="29" fillId="0" borderId="0" xfId="0" applyNumberFormat="1" applyFont="1" applyAlignment="1">
      <alignment vertical="center"/>
    </xf>
    <xf numFmtId="10" fontId="29" fillId="0" borderId="0" xfId="0" applyNumberFormat="1" applyFont="1" applyAlignment="1">
      <alignment vertical="center" wrapText="1"/>
    </xf>
    <xf numFmtId="43" fontId="29" fillId="0" borderId="0" xfId="0" applyNumberFormat="1" applyFont="1" applyAlignment="1">
      <alignment vertical="center" wrapText="1"/>
    </xf>
    <xf numFmtId="10" fontId="29" fillId="0" borderId="0" xfId="116" applyNumberFormat="1" applyFont="1" applyFill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11" xfId="0" applyFont="1" applyBorder="1" applyAlignment="1">
      <alignment vertical="center"/>
    </xf>
    <xf numFmtId="0" fontId="31" fillId="0" borderId="16" xfId="0" applyFont="1" applyBorder="1" applyAlignment="1">
      <alignment vertical="center" wrapText="1"/>
    </xf>
    <xf numFmtId="0" fontId="29" fillId="0" borderId="16" xfId="0" applyFont="1" applyBorder="1" applyAlignment="1">
      <alignment vertical="center"/>
    </xf>
    <xf numFmtId="0" fontId="29" fillId="0" borderId="17" xfId="105" applyNumberFormat="1" applyFont="1" applyFill="1" applyBorder="1" applyAlignment="1">
      <alignment vertical="center"/>
    </xf>
    <xf numFmtId="0" fontId="29" fillId="0" borderId="23" xfId="43" applyFont="1" applyBorder="1" applyAlignment="1">
      <alignment vertical="center"/>
    </xf>
    <xf numFmtId="0" fontId="29" fillId="0" borderId="25" xfId="43" applyFont="1" applyBorder="1" applyAlignment="1">
      <alignment vertical="center"/>
    </xf>
    <xf numFmtId="1" fontId="27" fillId="25" borderId="20" xfId="58" applyNumberFormat="1" applyFont="1" applyFill="1" applyBorder="1" applyAlignment="1">
      <alignment horizontal="center" vertical="center" wrapText="1"/>
    </xf>
    <xf numFmtId="174" fontId="30" fillId="25" borderId="14" xfId="104" applyNumberFormat="1" applyFont="1" applyFill="1" applyBorder="1" applyAlignment="1">
      <alignment horizontal="right" vertical="center" wrapText="1"/>
    </xf>
    <xf numFmtId="165" fontId="30" fillId="25" borderId="18" xfId="58" applyNumberFormat="1" applyFont="1" applyFill="1" applyBorder="1" applyAlignment="1">
      <alignment horizontal="center" vertical="center" wrapText="1"/>
    </xf>
    <xf numFmtId="0" fontId="27" fillId="25" borderId="16" xfId="58" applyFont="1" applyFill="1" applyBorder="1" applyAlignment="1">
      <alignment vertical="center" wrapText="1"/>
    </xf>
    <xf numFmtId="0" fontId="30" fillId="25" borderId="15" xfId="58" applyFont="1" applyFill="1" applyBorder="1" applyAlignment="1">
      <alignment horizontal="center" vertical="center"/>
    </xf>
    <xf numFmtId="164" fontId="30" fillId="25" borderId="15" xfId="105" applyFont="1" applyFill="1" applyBorder="1" applyAlignment="1">
      <alignment vertical="center"/>
    </xf>
    <xf numFmtId="0" fontId="30" fillId="25" borderId="18" xfId="58" applyFont="1" applyFill="1" applyBorder="1" applyAlignment="1">
      <alignment horizontal="center" vertical="center"/>
    </xf>
    <xf numFmtId="0" fontId="27" fillId="25" borderId="14" xfId="58" applyFont="1" applyFill="1" applyBorder="1" applyAlignment="1">
      <alignment vertical="center"/>
    </xf>
    <xf numFmtId="174" fontId="27" fillId="25" borderId="15" xfId="104" applyNumberFormat="1" applyFont="1" applyFill="1" applyBorder="1" applyAlignment="1">
      <alignment horizontal="right" vertical="center"/>
    </xf>
    <xf numFmtId="0" fontId="27" fillId="25" borderId="18" xfId="58" applyFont="1" applyFill="1" applyBorder="1" applyAlignment="1">
      <alignment vertical="center"/>
    </xf>
    <xf numFmtId="0" fontId="27" fillId="25" borderId="15" xfId="58" applyFont="1" applyFill="1" applyBorder="1" applyAlignment="1">
      <alignment vertical="center"/>
    </xf>
    <xf numFmtId="43" fontId="27" fillId="25" borderId="15" xfId="104" applyFont="1" applyFill="1" applyBorder="1" applyAlignment="1">
      <alignment vertical="center"/>
    </xf>
    <xf numFmtId="166" fontId="27" fillId="25" borderId="15" xfId="31" applyFont="1" applyFill="1" applyBorder="1" applyAlignment="1">
      <alignment vertical="center"/>
    </xf>
    <xf numFmtId="166" fontId="27" fillId="25" borderId="12" xfId="31" applyFont="1" applyFill="1" applyBorder="1" applyAlignment="1">
      <alignment vertical="center"/>
    </xf>
    <xf numFmtId="0" fontId="27" fillId="25" borderId="19" xfId="58" applyFont="1" applyFill="1" applyBorder="1" applyAlignment="1">
      <alignment vertical="center"/>
    </xf>
    <xf numFmtId="174" fontId="27" fillId="25" borderId="11" xfId="104" applyNumberFormat="1" applyFont="1" applyFill="1" applyBorder="1" applyAlignment="1">
      <alignment horizontal="right" vertical="center"/>
    </xf>
    <xf numFmtId="0" fontId="27" fillId="25" borderId="23" xfId="58" applyFont="1" applyFill="1" applyBorder="1" applyAlignment="1">
      <alignment vertical="center"/>
    </xf>
    <xf numFmtId="0" fontId="27" fillId="25" borderId="11" xfId="58" applyFont="1" applyFill="1" applyBorder="1" applyAlignment="1">
      <alignment vertical="center"/>
    </xf>
    <xf numFmtId="43" fontId="27" fillId="25" borderId="11" xfId="104" applyFont="1" applyFill="1" applyBorder="1" applyAlignment="1">
      <alignment vertical="center"/>
    </xf>
    <xf numFmtId="166" fontId="27" fillId="25" borderId="11" xfId="31" applyFont="1" applyFill="1" applyBorder="1" applyAlignment="1">
      <alignment vertical="center"/>
    </xf>
    <xf numFmtId="166" fontId="27" fillId="25" borderId="13" xfId="31" applyFont="1" applyFill="1" applyBorder="1" applyAlignment="1">
      <alignment vertical="center"/>
    </xf>
    <xf numFmtId="0" fontId="27" fillId="25" borderId="15" xfId="58" applyFont="1" applyFill="1" applyBorder="1" applyAlignment="1">
      <alignment vertical="center" wrapText="1"/>
    </xf>
    <xf numFmtId="165" fontId="28" fillId="0" borderId="11" xfId="0" applyNumberFormat="1" applyFont="1" applyBorder="1" applyAlignment="1">
      <alignment horizontal="center" vertical="center"/>
    </xf>
    <xf numFmtId="0" fontId="31" fillId="0" borderId="11" xfId="0" applyFont="1" applyBorder="1" applyAlignment="1">
      <alignment vertical="center" wrapText="1"/>
    </xf>
    <xf numFmtId="10" fontId="29" fillId="0" borderId="11" xfId="116" applyNumberFormat="1" applyFont="1" applyFill="1" applyBorder="1" applyAlignment="1">
      <alignment vertical="center"/>
    </xf>
    <xf numFmtId="0" fontId="29" fillId="0" borderId="11" xfId="0" applyFont="1" applyBorder="1" applyAlignment="1">
      <alignment horizontal="right" vertical="center"/>
    </xf>
    <xf numFmtId="174" fontId="28" fillId="0" borderId="0" xfId="104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10" fontId="29" fillId="0" borderId="0" xfId="116" applyNumberFormat="1" applyFont="1" applyFill="1" applyBorder="1" applyAlignment="1">
      <alignment vertical="center"/>
    </xf>
    <xf numFmtId="0" fontId="29" fillId="24" borderId="0" xfId="43" applyFont="1" applyFill="1" applyAlignment="1">
      <alignment horizontal="left" vertical="center"/>
    </xf>
    <xf numFmtId="0" fontId="29" fillId="0" borderId="0" xfId="0" applyFont="1" applyAlignment="1">
      <alignment horizontal="right" vertical="center"/>
    </xf>
    <xf numFmtId="165" fontId="28" fillId="0" borderId="20" xfId="0" applyNumberFormat="1" applyFont="1" applyBorder="1" applyAlignment="1">
      <alignment vertical="center"/>
    </xf>
    <xf numFmtId="174" fontId="28" fillId="0" borderId="16" xfId="104" applyNumberFormat="1" applyFont="1" applyFill="1" applyBorder="1" applyAlignment="1">
      <alignment horizontal="center" vertical="center"/>
    </xf>
    <xf numFmtId="165" fontId="28" fillId="0" borderId="16" xfId="0" applyNumberFormat="1" applyFont="1" applyBorder="1" applyAlignment="1">
      <alignment horizontal="center" vertical="center"/>
    </xf>
    <xf numFmtId="0" fontId="29" fillId="0" borderId="16" xfId="0" applyFont="1" applyBorder="1" applyAlignment="1">
      <alignment horizontal="right" vertical="center"/>
    </xf>
    <xf numFmtId="174" fontId="28" fillId="0" borderId="0" xfId="104" applyNumberFormat="1" applyFont="1" applyFill="1" applyBorder="1" applyAlignment="1">
      <alignment horizontal="left" vertical="center"/>
    </xf>
    <xf numFmtId="165" fontId="28" fillId="0" borderId="11" xfId="0" applyNumberFormat="1" applyFont="1" applyBorder="1" applyAlignment="1">
      <alignment horizontal="left" vertical="center"/>
    </xf>
    <xf numFmtId="166" fontId="29" fillId="0" borderId="12" xfId="31" applyFont="1" applyFill="1" applyBorder="1" applyAlignment="1">
      <alignment vertical="center"/>
    </xf>
    <xf numFmtId="43" fontId="29" fillId="0" borderId="12" xfId="104" applyFont="1" applyFill="1" applyBorder="1" applyAlignment="1">
      <alignment vertical="center"/>
    </xf>
    <xf numFmtId="166" fontId="29" fillId="27" borderId="12" xfId="31" applyFont="1" applyFill="1" applyBorder="1" applyAlignment="1">
      <alignment vertical="center"/>
    </xf>
    <xf numFmtId="175" fontId="29" fillId="27" borderId="12" xfId="31" applyNumberFormat="1" applyFont="1" applyFill="1" applyBorder="1" applyAlignment="1">
      <alignment vertical="center"/>
    </xf>
    <xf numFmtId="176" fontId="29" fillId="27" borderId="0" xfId="43" applyNumberFormat="1" applyFont="1" applyFill="1" applyAlignment="1">
      <alignment vertical="center"/>
    </xf>
    <xf numFmtId="176" fontId="29" fillId="27" borderId="12" xfId="31" applyNumberFormat="1" applyFont="1" applyFill="1" applyBorder="1" applyAlignment="1">
      <alignment vertical="center"/>
    </xf>
    <xf numFmtId="164" fontId="33" fillId="26" borderId="14" xfId="105" applyFont="1" applyFill="1" applyBorder="1" applyAlignment="1">
      <alignment horizontal="center" vertical="center" wrapText="1"/>
    </xf>
    <xf numFmtId="164" fontId="32" fillId="26" borderId="15" xfId="105" applyFont="1" applyFill="1" applyBorder="1" applyAlignment="1">
      <alignment horizontal="center" vertical="center" wrapText="1"/>
    </xf>
    <xf numFmtId="164" fontId="32" fillId="26" borderId="18" xfId="105" applyFont="1" applyFill="1" applyBorder="1" applyAlignment="1">
      <alignment horizontal="center" vertical="center" wrapText="1"/>
    </xf>
    <xf numFmtId="0" fontId="33" fillId="28" borderId="14" xfId="58" applyFont="1" applyFill="1" applyBorder="1" applyAlignment="1">
      <alignment horizontal="center" vertical="center" wrapText="1"/>
    </xf>
    <xf numFmtId="0" fontId="30" fillId="28" borderId="15" xfId="58" applyFont="1" applyFill="1" applyBorder="1" applyAlignment="1">
      <alignment horizontal="center" vertical="center" wrapText="1"/>
    </xf>
    <xf numFmtId="0" fontId="30" fillId="28" borderId="18" xfId="58" applyFont="1" applyFill="1" applyBorder="1" applyAlignment="1">
      <alignment horizontal="center" vertical="center" wrapText="1"/>
    </xf>
    <xf numFmtId="0" fontId="28" fillId="24" borderId="14" xfId="58" applyFont="1" applyFill="1" applyBorder="1" applyAlignment="1">
      <alignment horizontal="center" vertical="center"/>
    </xf>
    <xf numFmtId="0" fontId="28" fillId="24" borderId="15" xfId="58" applyFont="1" applyFill="1" applyBorder="1" applyAlignment="1">
      <alignment horizontal="center" vertical="center"/>
    </xf>
    <xf numFmtId="0" fontId="28" fillId="24" borderId="18" xfId="58" applyFont="1" applyFill="1" applyBorder="1" applyAlignment="1">
      <alignment horizontal="center" vertical="center"/>
    </xf>
    <xf numFmtId="165" fontId="27" fillId="25" borderId="12" xfId="58" applyNumberFormat="1" applyFont="1" applyFill="1" applyBorder="1" applyAlignment="1">
      <alignment horizontal="center" vertical="center"/>
    </xf>
    <xf numFmtId="165" fontId="27" fillId="25" borderId="13" xfId="58" applyNumberFormat="1" applyFont="1" applyFill="1" applyBorder="1" applyAlignment="1">
      <alignment horizontal="center" vertical="center"/>
    </xf>
    <xf numFmtId="0" fontId="27" fillId="25" borderId="12" xfId="58" applyFont="1" applyFill="1" applyBorder="1" applyAlignment="1">
      <alignment horizontal="center" vertical="center"/>
    </xf>
    <xf numFmtId="0" fontId="27" fillId="25" borderId="13" xfId="58" applyFont="1" applyFill="1" applyBorder="1" applyAlignment="1">
      <alignment horizontal="center" vertical="center"/>
    </xf>
    <xf numFmtId="0" fontId="27" fillId="25" borderId="12" xfId="43" applyFont="1" applyFill="1" applyBorder="1" applyAlignment="1">
      <alignment horizontal="center" vertical="center"/>
    </xf>
    <xf numFmtId="0" fontId="27" fillId="25" borderId="13" xfId="43" applyFont="1" applyFill="1" applyBorder="1" applyAlignment="1">
      <alignment horizontal="center" vertical="center"/>
    </xf>
    <xf numFmtId="0" fontId="27" fillId="25" borderId="13" xfId="58" applyFont="1" applyFill="1" applyBorder="1" applyAlignment="1">
      <alignment horizontal="center" vertical="center" wrapText="1"/>
    </xf>
    <xf numFmtId="0" fontId="27" fillId="25" borderId="22" xfId="58" applyFont="1" applyFill="1" applyBorder="1" applyAlignment="1">
      <alignment horizontal="center" vertical="center" wrapText="1"/>
    </xf>
    <xf numFmtId="10" fontId="27" fillId="25" borderId="13" xfId="116" applyNumberFormat="1" applyFont="1" applyFill="1" applyBorder="1" applyAlignment="1">
      <alignment horizontal="center" vertical="center" wrapText="1"/>
    </xf>
    <xf numFmtId="10" fontId="27" fillId="25" borderId="22" xfId="116" applyNumberFormat="1" applyFont="1" applyFill="1" applyBorder="1" applyAlignment="1">
      <alignment horizontal="center" vertical="center" wrapText="1"/>
    </xf>
    <xf numFmtId="43" fontId="27" fillId="25" borderId="13" xfId="104" applyFont="1" applyFill="1" applyBorder="1" applyAlignment="1">
      <alignment horizontal="center" vertical="center" wrapText="1"/>
    </xf>
    <xf numFmtId="43" fontId="27" fillId="25" borderId="22" xfId="104" applyFont="1" applyFill="1" applyBorder="1" applyAlignment="1">
      <alignment horizontal="center" vertical="center" wrapText="1"/>
    </xf>
    <xf numFmtId="0" fontId="27" fillId="25" borderId="13" xfId="58" applyFont="1" applyFill="1" applyBorder="1" applyAlignment="1">
      <alignment horizontal="left" vertical="center" wrapText="1"/>
    </xf>
    <xf numFmtId="0" fontId="27" fillId="25" borderId="21" xfId="58" applyFont="1" applyFill="1" applyBorder="1" applyAlignment="1">
      <alignment horizontal="left" vertical="center" wrapText="1"/>
    </xf>
  </cellXfs>
  <cellStyles count="122">
    <cellStyle name="20% - Ênfase1 2" xfId="1" xr:uid="{00000000-0005-0000-0000-000000000000}"/>
    <cellStyle name="20% - Ênfase2 2" xfId="2" xr:uid="{00000000-0005-0000-0000-000001000000}"/>
    <cellStyle name="20% - Ênfase3 2" xfId="3" xr:uid="{00000000-0005-0000-0000-000002000000}"/>
    <cellStyle name="20% - Ênfase4 2" xfId="4" xr:uid="{00000000-0005-0000-0000-000003000000}"/>
    <cellStyle name="20% - Ênfase5 2" xfId="5" xr:uid="{00000000-0005-0000-0000-000004000000}"/>
    <cellStyle name="20% - Ênfase6 2" xfId="6" xr:uid="{00000000-0005-0000-0000-000005000000}"/>
    <cellStyle name="40% - Ênfase1 2" xfId="7" xr:uid="{00000000-0005-0000-0000-000006000000}"/>
    <cellStyle name="40% - Ênfase2 2" xfId="8" xr:uid="{00000000-0005-0000-0000-000007000000}"/>
    <cellStyle name="40% - Ênfase3 2" xfId="9" xr:uid="{00000000-0005-0000-0000-000008000000}"/>
    <cellStyle name="40% - Ênfase4 2" xfId="10" xr:uid="{00000000-0005-0000-0000-000009000000}"/>
    <cellStyle name="40% - Ênfase5 2" xfId="11" xr:uid="{00000000-0005-0000-0000-00000A000000}"/>
    <cellStyle name="40% - Ênfase6 2" xfId="12" xr:uid="{00000000-0005-0000-0000-00000B000000}"/>
    <cellStyle name="60% - Ênfase1 2" xfId="13" xr:uid="{00000000-0005-0000-0000-00000C000000}"/>
    <cellStyle name="60% - Ênfase2 2" xfId="14" xr:uid="{00000000-0005-0000-0000-00000D000000}"/>
    <cellStyle name="60% - Ênfase3 2" xfId="15" xr:uid="{00000000-0005-0000-0000-00000E000000}"/>
    <cellStyle name="60% - Ênfase4 2" xfId="16" xr:uid="{00000000-0005-0000-0000-00000F000000}"/>
    <cellStyle name="60% - Ênfase5 2" xfId="17" xr:uid="{00000000-0005-0000-0000-000010000000}"/>
    <cellStyle name="60% - Ênfase6 2" xfId="18" xr:uid="{00000000-0005-0000-0000-000011000000}"/>
    <cellStyle name="Bom 2" xfId="19" xr:uid="{00000000-0005-0000-0000-000012000000}"/>
    <cellStyle name="Cálculo 2" xfId="20" xr:uid="{00000000-0005-0000-0000-000013000000}"/>
    <cellStyle name="Célula de Verificação 2" xfId="21" xr:uid="{00000000-0005-0000-0000-000014000000}"/>
    <cellStyle name="Célula Vinculada 2" xfId="22" xr:uid="{00000000-0005-0000-0000-000015000000}"/>
    <cellStyle name="Ênfase1 2" xfId="23" xr:uid="{00000000-0005-0000-0000-000016000000}"/>
    <cellStyle name="Ênfase2 2" xfId="24" xr:uid="{00000000-0005-0000-0000-000017000000}"/>
    <cellStyle name="Ênfase3 2" xfId="25" xr:uid="{00000000-0005-0000-0000-000018000000}"/>
    <cellStyle name="Ênfase4 2" xfId="26" xr:uid="{00000000-0005-0000-0000-000019000000}"/>
    <cellStyle name="Ênfase5 2" xfId="27" xr:uid="{00000000-0005-0000-0000-00001A000000}"/>
    <cellStyle name="Ênfase6 2" xfId="28" xr:uid="{00000000-0005-0000-0000-00001B000000}"/>
    <cellStyle name="Entrada 2" xfId="29" xr:uid="{00000000-0005-0000-0000-00001C000000}"/>
    <cellStyle name="Incorreto 2" xfId="30" xr:uid="{00000000-0005-0000-0000-00001D000000}"/>
    <cellStyle name="Moeda" xfId="31" builtinId="4"/>
    <cellStyle name="Moeda 2" xfId="32" xr:uid="{00000000-0005-0000-0000-00001F000000}"/>
    <cellStyle name="Moeda 2 2" xfId="33" xr:uid="{00000000-0005-0000-0000-000020000000}"/>
    <cellStyle name="Moeda 2 3" xfId="34" xr:uid="{00000000-0005-0000-0000-000021000000}"/>
    <cellStyle name="Moeda 3" xfId="35" xr:uid="{00000000-0005-0000-0000-000022000000}"/>
    <cellStyle name="Moeda 3 2" xfId="36" xr:uid="{00000000-0005-0000-0000-000023000000}"/>
    <cellStyle name="Moeda 4" xfId="37" xr:uid="{00000000-0005-0000-0000-000024000000}"/>
    <cellStyle name="Moeda 5" xfId="38" xr:uid="{00000000-0005-0000-0000-000025000000}"/>
    <cellStyle name="Moeda 5 2" xfId="39" xr:uid="{00000000-0005-0000-0000-000026000000}"/>
    <cellStyle name="Moeda 6" xfId="40" xr:uid="{00000000-0005-0000-0000-000027000000}"/>
    <cellStyle name="Neutra 2" xfId="41" xr:uid="{00000000-0005-0000-0000-000028000000}"/>
    <cellStyle name="Normal" xfId="0" builtinId="0"/>
    <cellStyle name="Normal 10" xfId="42" xr:uid="{00000000-0005-0000-0000-00002A000000}"/>
    <cellStyle name="Normal 11" xfId="120" xr:uid="{00000000-0005-0000-0000-00002B000000}"/>
    <cellStyle name="Normal 16" xfId="43" xr:uid="{00000000-0005-0000-0000-00002C000000}"/>
    <cellStyle name="Normal 16 2" xfId="44" xr:uid="{00000000-0005-0000-0000-00002D000000}"/>
    <cellStyle name="Normal 16_DAER -  Pontal" xfId="45" xr:uid="{00000000-0005-0000-0000-00002E000000}"/>
    <cellStyle name="Normal 2" xfId="46" xr:uid="{00000000-0005-0000-0000-00002F000000}"/>
    <cellStyle name="Normal 2 2" xfId="47" xr:uid="{00000000-0005-0000-0000-000030000000}"/>
    <cellStyle name="Normal 2_cronogramas físico financeiro e histograma 2" xfId="48" xr:uid="{00000000-0005-0000-0000-000031000000}"/>
    <cellStyle name="Normal 3" xfId="49" xr:uid="{00000000-0005-0000-0000-000032000000}"/>
    <cellStyle name="Normal 4" xfId="50" xr:uid="{00000000-0005-0000-0000-000033000000}"/>
    <cellStyle name="Normal 5" xfId="51" xr:uid="{00000000-0005-0000-0000-000034000000}"/>
    <cellStyle name="Normal 6" xfId="52" xr:uid="{00000000-0005-0000-0000-000035000000}"/>
    <cellStyle name="Normal 7" xfId="53" xr:uid="{00000000-0005-0000-0000-000036000000}"/>
    <cellStyle name="Normal 7 2" xfId="54" xr:uid="{00000000-0005-0000-0000-000037000000}"/>
    <cellStyle name="Normal 7 3" xfId="112" xr:uid="{00000000-0005-0000-0000-000038000000}"/>
    <cellStyle name="Normal 7 4" xfId="117" xr:uid="{00000000-0005-0000-0000-000039000000}"/>
    <cellStyle name="Normal 8" xfId="55" xr:uid="{00000000-0005-0000-0000-00003A000000}"/>
    <cellStyle name="Normal 8 2" xfId="56" xr:uid="{00000000-0005-0000-0000-00003B000000}"/>
    <cellStyle name="Normal 9" xfId="57" xr:uid="{00000000-0005-0000-0000-00003C000000}"/>
    <cellStyle name="Normal_Planilha de Preços Unitários 2000-2001 2" xfId="58" xr:uid="{00000000-0005-0000-0000-00003F000000}"/>
    <cellStyle name="Nota 2" xfId="59" xr:uid="{00000000-0005-0000-0000-000040000000}"/>
    <cellStyle name="planilhas" xfId="60" xr:uid="{00000000-0005-0000-0000-000041000000}"/>
    <cellStyle name="Porcentagem" xfId="116" builtinId="5"/>
    <cellStyle name="Porcentagem 10" xfId="113" xr:uid="{00000000-0005-0000-0000-000043000000}"/>
    <cellStyle name="Porcentagem 2" xfId="61" xr:uid="{00000000-0005-0000-0000-000044000000}"/>
    <cellStyle name="Porcentagem 2 2" xfId="62" xr:uid="{00000000-0005-0000-0000-000045000000}"/>
    <cellStyle name="Porcentagem 2 3" xfId="63" xr:uid="{00000000-0005-0000-0000-000046000000}"/>
    <cellStyle name="Porcentagem 3" xfId="64" xr:uid="{00000000-0005-0000-0000-000047000000}"/>
    <cellStyle name="Porcentagem 3 2" xfId="65" xr:uid="{00000000-0005-0000-0000-000048000000}"/>
    <cellStyle name="Porcentagem 3 2 2" xfId="66" xr:uid="{00000000-0005-0000-0000-000049000000}"/>
    <cellStyle name="Porcentagem 4" xfId="67" xr:uid="{00000000-0005-0000-0000-00004A000000}"/>
    <cellStyle name="Porcentagem 4 2" xfId="68" xr:uid="{00000000-0005-0000-0000-00004B000000}"/>
    <cellStyle name="Porcentagem 4 2 2" xfId="114" xr:uid="{00000000-0005-0000-0000-00004C000000}"/>
    <cellStyle name="Porcentagem 4 2 3" xfId="118" xr:uid="{00000000-0005-0000-0000-00004D000000}"/>
    <cellStyle name="Porcentagem 4 3" xfId="69" xr:uid="{00000000-0005-0000-0000-00004E000000}"/>
    <cellStyle name="Porcentagem 5" xfId="70" xr:uid="{00000000-0005-0000-0000-00004F000000}"/>
    <cellStyle name="Porcentagem 5 2" xfId="71" xr:uid="{00000000-0005-0000-0000-000050000000}"/>
    <cellStyle name="Porcentagem 6" xfId="72" xr:uid="{00000000-0005-0000-0000-000051000000}"/>
    <cellStyle name="Porcentagem 6 2" xfId="73" xr:uid="{00000000-0005-0000-0000-000052000000}"/>
    <cellStyle name="Porcentagem 7" xfId="74" xr:uid="{00000000-0005-0000-0000-000053000000}"/>
    <cellStyle name="Porcentagem 8" xfId="75" xr:uid="{00000000-0005-0000-0000-000054000000}"/>
    <cellStyle name="Porcentagem 8 2" xfId="76" xr:uid="{00000000-0005-0000-0000-000055000000}"/>
    <cellStyle name="Porcentagem 9" xfId="77" xr:uid="{00000000-0005-0000-0000-000056000000}"/>
    <cellStyle name="Porcentagem 9 2" xfId="78" xr:uid="{00000000-0005-0000-0000-000057000000}"/>
    <cellStyle name="Saída 2" xfId="79" xr:uid="{00000000-0005-0000-0000-000058000000}"/>
    <cellStyle name="Separador de milhares 2" xfId="80" xr:uid="{00000000-0005-0000-0000-000059000000}"/>
    <cellStyle name="Separador de milhares 2 2" xfId="81" xr:uid="{00000000-0005-0000-0000-00005A000000}"/>
    <cellStyle name="Separador de milhares 2 3" xfId="82" xr:uid="{00000000-0005-0000-0000-00005B000000}"/>
    <cellStyle name="Separador de milhares 2 4" xfId="83" xr:uid="{00000000-0005-0000-0000-00005C000000}"/>
    <cellStyle name="Separador de milhares 2 4 2" xfId="84" xr:uid="{00000000-0005-0000-0000-00005D000000}"/>
    <cellStyle name="Separador de milhares 3" xfId="85" xr:uid="{00000000-0005-0000-0000-00005E000000}"/>
    <cellStyle name="Separador de milhares 3 2" xfId="86" xr:uid="{00000000-0005-0000-0000-00005F000000}"/>
    <cellStyle name="Separador de milhares 3 2 2" xfId="87" xr:uid="{00000000-0005-0000-0000-000060000000}"/>
    <cellStyle name="Separador de milhares 4" xfId="88" xr:uid="{00000000-0005-0000-0000-000061000000}"/>
    <cellStyle name="Separador de milhares 4 2" xfId="89" xr:uid="{00000000-0005-0000-0000-000062000000}"/>
    <cellStyle name="Separador de milhares 4 2 2" xfId="90" xr:uid="{00000000-0005-0000-0000-000063000000}"/>
    <cellStyle name="Separador de milhares 4 3" xfId="91" xr:uid="{00000000-0005-0000-0000-000064000000}"/>
    <cellStyle name="Separador de milhares 5" xfId="92" xr:uid="{00000000-0005-0000-0000-000065000000}"/>
    <cellStyle name="Separador de milhares 5 2" xfId="93" xr:uid="{00000000-0005-0000-0000-000066000000}"/>
    <cellStyle name="Separador de milhares 6" xfId="94" xr:uid="{00000000-0005-0000-0000-000067000000}"/>
    <cellStyle name="Separador de milhares 6 2" xfId="95" xr:uid="{00000000-0005-0000-0000-000068000000}"/>
    <cellStyle name="Texto de Aviso 2" xfId="96" xr:uid="{00000000-0005-0000-0000-000069000000}"/>
    <cellStyle name="Texto Explicativo 2" xfId="97" xr:uid="{00000000-0005-0000-0000-00006A000000}"/>
    <cellStyle name="Título 1 2" xfId="98" xr:uid="{00000000-0005-0000-0000-00006B000000}"/>
    <cellStyle name="Título 2 2" xfId="99" xr:uid="{00000000-0005-0000-0000-00006C000000}"/>
    <cellStyle name="Título 3 2" xfId="100" xr:uid="{00000000-0005-0000-0000-00006D000000}"/>
    <cellStyle name="Título 4 2" xfId="101" xr:uid="{00000000-0005-0000-0000-00006E000000}"/>
    <cellStyle name="Título 5" xfId="102" xr:uid="{00000000-0005-0000-0000-00006F000000}"/>
    <cellStyle name="Total 2" xfId="103" xr:uid="{00000000-0005-0000-0000-000070000000}"/>
    <cellStyle name="Vírgula" xfId="104" builtinId="3"/>
    <cellStyle name="Vírgula 2" xfId="105" xr:uid="{00000000-0005-0000-0000-000072000000}"/>
    <cellStyle name="Vírgula 2 2" xfId="106" xr:uid="{00000000-0005-0000-0000-000073000000}"/>
    <cellStyle name="Vírgula 3" xfId="107" xr:uid="{00000000-0005-0000-0000-000074000000}"/>
    <cellStyle name="Vírgula 3 2" xfId="108" xr:uid="{00000000-0005-0000-0000-000075000000}"/>
    <cellStyle name="Vírgula 4" xfId="109" xr:uid="{00000000-0005-0000-0000-000076000000}"/>
    <cellStyle name="Vírgula 5" xfId="110" xr:uid="{00000000-0005-0000-0000-000077000000}"/>
    <cellStyle name="Vírgula 5 2" xfId="111" xr:uid="{00000000-0005-0000-0000-000078000000}"/>
    <cellStyle name="Vírgula 6" xfId="115" xr:uid="{00000000-0005-0000-0000-000079000000}"/>
    <cellStyle name="Vírgula 7" xfId="119" xr:uid="{00000000-0005-0000-0000-00007A000000}"/>
    <cellStyle name="Vírgula 8" xfId="121" xr:uid="{00000000-0005-0000-0000-00007B000000}"/>
  </cellStyles>
  <dxfs count="0"/>
  <tableStyles count="0" defaultTableStyle="TableStyleMedium2" defaultPivotStyle="PivotStyleLight16"/>
  <colors>
    <mruColors>
      <color rgb="FFFFFFA3"/>
      <color rgb="FFFFFE7E"/>
      <color rgb="FFFEFE5C"/>
      <color rgb="FFDAE1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O107"/>
  <sheetViews>
    <sheetView showGridLines="0" tabSelected="1" view="pageBreakPreview" zoomScale="64" zoomScaleNormal="75" zoomScaleSheetLayoutView="64" workbookViewId="0">
      <selection activeCell="N3" sqref="N3"/>
    </sheetView>
  </sheetViews>
  <sheetFormatPr defaultRowHeight="21.95" customHeight="1" x14ac:dyDescent="0.2"/>
  <cols>
    <col min="1" max="1" width="17.5703125" style="47" customWidth="1"/>
    <col min="2" max="2" width="15.85546875" style="48" customWidth="1"/>
    <col min="3" max="3" width="16.42578125" style="30" customWidth="1"/>
    <col min="4" max="4" width="86.28515625" style="64" customWidth="1"/>
    <col min="5" max="5" width="13.140625" style="24" customWidth="1"/>
    <col min="6" max="6" width="18.7109375" style="24" customWidth="1"/>
    <col min="7" max="7" width="12.85546875" style="24" customWidth="1"/>
    <col min="8" max="8" width="12.85546875" style="57" customWidth="1"/>
    <col min="9" max="9" width="19" style="24" hidden="1" customWidth="1"/>
    <col min="10" max="12" width="19" style="24" customWidth="1"/>
    <col min="13" max="15" width="23.28515625" style="24" customWidth="1"/>
    <col min="16" max="16384" width="9.140625" style="24"/>
  </cols>
  <sheetData>
    <row r="1" spans="1:15" ht="21.95" customHeight="1" x14ac:dyDescent="0.2">
      <c r="A1" s="17" t="s">
        <v>137</v>
      </c>
      <c r="B1" s="93"/>
      <c r="C1" s="107" t="s">
        <v>167</v>
      </c>
      <c r="D1" s="94"/>
      <c r="E1" s="65"/>
      <c r="F1" s="65"/>
      <c r="G1" s="65"/>
      <c r="H1" s="95"/>
      <c r="I1" s="65"/>
      <c r="J1" s="65"/>
      <c r="K1" s="65"/>
      <c r="L1" s="21" t="s">
        <v>175</v>
      </c>
      <c r="M1" s="96"/>
      <c r="N1" s="96"/>
      <c r="O1" s="69"/>
    </row>
    <row r="2" spans="1:15" ht="21.95" customHeight="1" x14ac:dyDescent="0.2">
      <c r="A2" s="18" t="s">
        <v>138</v>
      </c>
      <c r="B2" s="97"/>
      <c r="C2" s="27" t="s">
        <v>181</v>
      </c>
      <c r="D2" s="98"/>
      <c r="H2" s="99"/>
      <c r="L2" s="100" t="s">
        <v>176</v>
      </c>
      <c r="M2" s="101"/>
      <c r="N2" s="101"/>
      <c r="O2" s="70"/>
    </row>
    <row r="3" spans="1:15" ht="21.95" customHeight="1" x14ac:dyDescent="0.2">
      <c r="A3" s="19" t="s">
        <v>139</v>
      </c>
      <c r="B3" s="97"/>
      <c r="C3" s="27" t="s">
        <v>181</v>
      </c>
      <c r="D3" s="98"/>
      <c r="H3" s="99"/>
      <c r="L3" s="22" t="s">
        <v>177</v>
      </c>
      <c r="M3" s="101"/>
      <c r="N3" s="101"/>
      <c r="O3" s="70"/>
    </row>
    <row r="4" spans="1:15" ht="21.95" customHeight="1" x14ac:dyDescent="0.2">
      <c r="A4" s="20" t="s">
        <v>140</v>
      </c>
      <c r="C4" s="106" t="s">
        <v>182</v>
      </c>
      <c r="D4" s="98"/>
      <c r="H4" s="99"/>
      <c r="L4" s="22" t="s">
        <v>95</v>
      </c>
      <c r="M4" s="101"/>
      <c r="N4" s="101"/>
      <c r="O4" s="70"/>
    </row>
    <row r="5" spans="1:15" ht="21.95" customHeight="1" x14ac:dyDescent="0.2">
      <c r="A5" s="102" t="s">
        <v>183</v>
      </c>
      <c r="B5" s="103"/>
      <c r="C5" s="104"/>
      <c r="D5" s="66"/>
      <c r="E5" s="67"/>
      <c r="F5" s="67"/>
      <c r="G5" s="67"/>
      <c r="H5" s="40"/>
      <c r="I5" s="67"/>
      <c r="J5" s="67"/>
      <c r="K5" s="67"/>
      <c r="L5" s="67"/>
      <c r="M5" s="105"/>
      <c r="N5" s="105"/>
      <c r="O5" s="68"/>
    </row>
    <row r="6" spans="1:15" ht="15" customHeight="1" x14ac:dyDescent="0.2">
      <c r="A6" s="27"/>
      <c r="B6" s="28"/>
      <c r="C6" s="25"/>
      <c r="D6" s="27"/>
      <c r="E6" s="27"/>
      <c r="F6" s="27"/>
      <c r="G6" s="27"/>
      <c r="H6" s="29"/>
      <c r="I6" s="27"/>
      <c r="J6" s="27"/>
      <c r="K6" s="27"/>
      <c r="L6" s="27"/>
      <c r="M6" s="27"/>
      <c r="N6" s="27"/>
      <c r="O6" s="47"/>
    </row>
    <row r="7" spans="1:15" s="3" customFormat="1" ht="21.95" customHeight="1" x14ac:dyDescent="0.2">
      <c r="A7" s="120" t="s">
        <v>129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2"/>
    </row>
    <row r="8" spans="1:15" s="3" customFormat="1" ht="13.5" customHeight="1" x14ac:dyDescent="0.2">
      <c r="A8" s="4"/>
      <c r="B8" s="5"/>
      <c r="C8" s="6"/>
      <c r="D8" s="6"/>
      <c r="E8" s="6"/>
      <c r="F8" s="6"/>
      <c r="G8" s="7"/>
      <c r="H8" s="6"/>
      <c r="I8" s="8"/>
      <c r="J8" s="8"/>
      <c r="K8" s="8"/>
      <c r="L8" s="8"/>
      <c r="M8" s="6"/>
      <c r="N8" s="6"/>
      <c r="O8" s="4"/>
    </row>
    <row r="9" spans="1:15" ht="31.5" customHeight="1" x14ac:dyDescent="0.2">
      <c r="A9" s="123" t="s">
        <v>5</v>
      </c>
      <c r="B9" s="123" t="s">
        <v>57</v>
      </c>
      <c r="C9" s="123" t="s">
        <v>14</v>
      </c>
      <c r="D9" s="135" t="s">
        <v>120</v>
      </c>
      <c r="E9" s="125" t="s">
        <v>121</v>
      </c>
      <c r="F9" s="127" t="s">
        <v>48</v>
      </c>
      <c r="G9" s="133" t="s">
        <v>35</v>
      </c>
      <c r="H9" s="131" t="s">
        <v>122</v>
      </c>
      <c r="I9" s="1" t="s">
        <v>123</v>
      </c>
      <c r="J9" s="1" t="s">
        <v>93</v>
      </c>
      <c r="K9" s="1" t="s">
        <v>94</v>
      </c>
      <c r="L9" s="1" t="s">
        <v>123</v>
      </c>
      <c r="M9" s="129" t="s">
        <v>124</v>
      </c>
      <c r="N9" s="129" t="s">
        <v>125</v>
      </c>
      <c r="O9" s="129" t="s">
        <v>126</v>
      </c>
    </row>
    <row r="10" spans="1:15" ht="31.5" customHeight="1" x14ac:dyDescent="0.2">
      <c r="A10" s="124"/>
      <c r="B10" s="124"/>
      <c r="C10" s="124"/>
      <c r="D10" s="136"/>
      <c r="E10" s="126"/>
      <c r="F10" s="128"/>
      <c r="G10" s="134"/>
      <c r="H10" s="132"/>
      <c r="I10" s="2" t="s">
        <v>127</v>
      </c>
      <c r="J10" s="2" t="s">
        <v>128</v>
      </c>
      <c r="K10" s="2" t="s">
        <v>128</v>
      </c>
      <c r="L10" s="2" t="s">
        <v>128</v>
      </c>
      <c r="M10" s="130"/>
      <c r="N10" s="130"/>
      <c r="O10" s="130"/>
    </row>
    <row r="11" spans="1:15" ht="15" customHeight="1" x14ac:dyDescent="0.2">
      <c r="A11" s="31"/>
      <c r="B11" s="32"/>
      <c r="C11" s="33"/>
      <c r="D11" s="34"/>
      <c r="E11" s="35"/>
      <c r="F11" s="36"/>
      <c r="G11" s="36"/>
      <c r="H11" s="37"/>
      <c r="I11" s="38"/>
      <c r="J11" s="38"/>
      <c r="K11" s="38"/>
      <c r="L11" s="38"/>
      <c r="M11" s="38"/>
      <c r="N11" s="38"/>
      <c r="O11" s="39"/>
    </row>
    <row r="12" spans="1:15" s="3" customFormat="1" ht="44.25" customHeight="1" x14ac:dyDescent="0.2">
      <c r="A12" s="71">
        <v>1</v>
      </c>
      <c r="B12" s="72"/>
      <c r="C12" s="73"/>
      <c r="D12" s="74" t="s">
        <v>156</v>
      </c>
      <c r="E12" s="75"/>
      <c r="F12" s="76"/>
      <c r="G12" s="75"/>
      <c r="H12" s="75"/>
      <c r="I12" s="76"/>
      <c r="J12" s="114" t="s">
        <v>190</v>
      </c>
      <c r="K12" s="115"/>
      <c r="L12" s="116"/>
      <c r="M12" s="117" t="s">
        <v>191</v>
      </c>
      <c r="N12" s="118"/>
      <c r="O12" s="119"/>
    </row>
    <row r="13" spans="1:15" s="3" customFormat="1" ht="21.95" customHeight="1" x14ac:dyDescent="0.2">
      <c r="A13" s="9" t="s">
        <v>6</v>
      </c>
      <c r="B13" s="10">
        <v>103689</v>
      </c>
      <c r="C13" s="9" t="s">
        <v>59</v>
      </c>
      <c r="D13" s="11" t="s">
        <v>50</v>
      </c>
      <c r="E13" s="12" t="s">
        <v>0</v>
      </c>
      <c r="F13" s="13">
        <v>6</v>
      </c>
      <c r="G13" s="14"/>
      <c r="H13" s="15">
        <v>0.24030000000000001</v>
      </c>
      <c r="I13" s="16">
        <v>460.44</v>
      </c>
      <c r="J13" s="111"/>
      <c r="K13" s="111"/>
      <c r="L13" s="110">
        <f>J13+K13</f>
        <v>0</v>
      </c>
      <c r="M13" s="16">
        <f>ROUND(F13*J13,2)</f>
        <v>0</v>
      </c>
      <c r="N13" s="16">
        <f>ROUND(F13*K13,2)</f>
        <v>0</v>
      </c>
      <c r="O13" s="16">
        <f>M13+N13</f>
        <v>0</v>
      </c>
    </row>
    <row r="14" spans="1:15" s="3" customFormat="1" ht="21.95" customHeight="1" x14ac:dyDescent="0.2">
      <c r="A14" s="9" t="s">
        <v>7</v>
      </c>
      <c r="B14" s="10" t="s">
        <v>144</v>
      </c>
      <c r="C14" s="9" t="s">
        <v>59</v>
      </c>
      <c r="D14" s="11" t="s">
        <v>141</v>
      </c>
      <c r="E14" s="12" t="s">
        <v>0</v>
      </c>
      <c r="F14" s="13">
        <v>1340.19</v>
      </c>
      <c r="G14" s="14"/>
      <c r="H14" s="15">
        <v>0.24030000000000001</v>
      </c>
      <c r="I14" s="16">
        <v>0.41000000000000003</v>
      </c>
      <c r="J14" s="111"/>
      <c r="K14" s="111"/>
      <c r="L14" s="110">
        <f t="shared" ref="L14:L16" si="0">J14+K14</f>
        <v>0</v>
      </c>
      <c r="M14" s="16">
        <f t="shared" ref="M14:M16" si="1">ROUND(F14*J14,2)</f>
        <v>0</v>
      </c>
      <c r="N14" s="16">
        <f t="shared" ref="N14:N16" si="2">ROUND(F14*K14,2)</f>
        <v>0</v>
      </c>
      <c r="O14" s="16">
        <f t="shared" ref="O14:O16" si="3">M14+N14</f>
        <v>0</v>
      </c>
    </row>
    <row r="15" spans="1:15" s="3" customFormat="1" ht="21.95" customHeight="1" x14ac:dyDescent="0.2">
      <c r="A15" s="9" t="s">
        <v>8</v>
      </c>
      <c r="B15" s="10" t="s">
        <v>145</v>
      </c>
      <c r="C15" s="9" t="s">
        <v>58</v>
      </c>
      <c r="D15" s="11" t="s">
        <v>52</v>
      </c>
      <c r="E15" s="12" t="s">
        <v>3</v>
      </c>
      <c r="F15" s="13">
        <v>1</v>
      </c>
      <c r="G15" s="14">
        <v>22</v>
      </c>
      <c r="H15" s="15">
        <v>0.24030000000000001</v>
      </c>
      <c r="I15" s="16">
        <v>5040.0840050000006</v>
      </c>
      <c r="J15" s="111"/>
      <c r="K15" s="111"/>
      <c r="L15" s="110">
        <f t="shared" si="0"/>
        <v>0</v>
      </c>
      <c r="M15" s="16">
        <f t="shared" si="1"/>
        <v>0</v>
      </c>
      <c r="N15" s="16">
        <f t="shared" si="2"/>
        <v>0</v>
      </c>
      <c r="O15" s="16">
        <f t="shared" si="3"/>
        <v>0</v>
      </c>
    </row>
    <row r="16" spans="1:15" s="3" customFormat="1" ht="21.95" customHeight="1" x14ac:dyDescent="0.2">
      <c r="A16" s="9" t="s">
        <v>9</v>
      </c>
      <c r="B16" s="10" t="s">
        <v>146</v>
      </c>
      <c r="C16" s="9" t="s">
        <v>59</v>
      </c>
      <c r="D16" s="11" t="s">
        <v>15</v>
      </c>
      <c r="E16" s="12" t="s">
        <v>49</v>
      </c>
      <c r="F16" s="23">
        <v>1</v>
      </c>
      <c r="G16" s="14"/>
      <c r="H16" s="15">
        <v>0.24030000000000001</v>
      </c>
      <c r="I16" s="16">
        <v>14682.800000000001</v>
      </c>
      <c r="J16" s="111"/>
      <c r="K16" s="111"/>
      <c r="L16" s="110">
        <f t="shared" si="0"/>
        <v>0</v>
      </c>
      <c r="M16" s="16">
        <f t="shared" si="1"/>
        <v>0</v>
      </c>
      <c r="N16" s="16">
        <f t="shared" si="2"/>
        <v>0</v>
      </c>
      <c r="O16" s="16">
        <f t="shared" si="3"/>
        <v>0</v>
      </c>
    </row>
    <row r="17" spans="1:15" s="3" customFormat="1" ht="21.95" customHeight="1" x14ac:dyDescent="0.2">
      <c r="A17" s="78"/>
      <c r="B17" s="79"/>
      <c r="C17" s="80"/>
      <c r="D17" s="81" t="s">
        <v>184</v>
      </c>
      <c r="E17" s="81"/>
      <c r="F17" s="81"/>
      <c r="G17" s="82"/>
      <c r="H17" s="83"/>
      <c r="I17" s="83"/>
      <c r="J17" s="83"/>
      <c r="K17" s="83"/>
      <c r="L17" s="83"/>
      <c r="M17" s="84">
        <f>SUM(M13:M16)</f>
        <v>0</v>
      </c>
      <c r="N17" s="84">
        <f>SUM(N13:N16)</f>
        <v>0</v>
      </c>
      <c r="O17" s="84">
        <f>SUM(O13:O16)</f>
        <v>0</v>
      </c>
    </row>
    <row r="18" spans="1:15" s="3" customFormat="1" ht="21.95" customHeight="1" x14ac:dyDescent="0.2">
      <c r="A18" s="71">
        <v>2</v>
      </c>
      <c r="B18" s="72"/>
      <c r="C18" s="73"/>
      <c r="D18" s="74" t="s">
        <v>157</v>
      </c>
      <c r="E18" s="75"/>
      <c r="F18" s="76"/>
      <c r="G18" s="75"/>
      <c r="H18" s="75"/>
      <c r="I18" s="76"/>
      <c r="J18" s="76"/>
      <c r="K18" s="76"/>
      <c r="L18" s="76"/>
      <c r="M18" s="75"/>
      <c r="N18" s="75"/>
      <c r="O18" s="77"/>
    </row>
    <row r="19" spans="1:15" s="3" customFormat="1" ht="21.95" customHeight="1" x14ac:dyDescent="0.2">
      <c r="A19" s="9" t="s">
        <v>10</v>
      </c>
      <c r="B19" s="10">
        <v>98525</v>
      </c>
      <c r="C19" s="9" t="s">
        <v>59</v>
      </c>
      <c r="D19" s="11" t="s">
        <v>36</v>
      </c>
      <c r="E19" s="12" t="s">
        <v>0</v>
      </c>
      <c r="F19" s="13">
        <v>600</v>
      </c>
      <c r="G19" s="14"/>
      <c r="H19" s="15">
        <v>0.24030000000000001</v>
      </c>
      <c r="I19" s="16">
        <v>0.7</v>
      </c>
      <c r="J19" s="112"/>
      <c r="K19" s="113"/>
      <c r="L19" s="110">
        <f t="shared" ref="L19" si="4">J19+K19</f>
        <v>0</v>
      </c>
      <c r="M19" s="16">
        <f t="shared" ref="M19" si="5">ROUND(F19*J19,2)</f>
        <v>0</v>
      </c>
      <c r="N19" s="16">
        <f t="shared" ref="N19" si="6">ROUND(F19*K19,2)</f>
        <v>0</v>
      </c>
      <c r="O19" s="16">
        <f t="shared" ref="O19" si="7">M19+N19</f>
        <v>0</v>
      </c>
    </row>
    <row r="20" spans="1:15" s="3" customFormat="1" ht="21.95" customHeight="1" x14ac:dyDescent="0.2">
      <c r="A20" s="9" t="s">
        <v>11</v>
      </c>
      <c r="B20" s="10">
        <v>100990</v>
      </c>
      <c r="C20" s="9" t="s">
        <v>59</v>
      </c>
      <c r="D20" s="11" t="s">
        <v>96</v>
      </c>
      <c r="E20" s="12" t="s">
        <v>4</v>
      </c>
      <c r="F20" s="13">
        <v>225</v>
      </c>
      <c r="G20" s="14"/>
      <c r="H20" s="15">
        <v>0.24030000000000001</v>
      </c>
      <c r="I20" s="16">
        <v>6.21</v>
      </c>
      <c r="J20" s="113"/>
      <c r="K20" s="113"/>
      <c r="L20" s="110">
        <f t="shared" ref="L20:L31" si="8">J20+K20</f>
        <v>0</v>
      </c>
      <c r="M20" s="16">
        <f t="shared" ref="M20:M31" si="9">ROUND(F20*J20,2)</f>
        <v>0</v>
      </c>
      <c r="N20" s="16">
        <f t="shared" ref="N20:N31" si="10">ROUND(F20*K20,2)</f>
        <v>0</v>
      </c>
      <c r="O20" s="16">
        <f t="shared" ref="O20:O31" si="11">M20+N20</f>
        <v>0</v>
      </c>
    </row>
    <row r="21" spans="1:15" s="3" customFormat="1" ht="21.95" customHeight="1" x14ac:dyDescent="0.2">
      <c r="A21" s="9" t="s">
        <v>12</v>
      </c>
      <c r="B21" s="10">
        <v>100574</v>
      </c>
      <c r="C21" s="9" t="s">
        <v>59</v>
      </c>
      <c r="D21" s="11" t="s">
        <v>41</v>
      </c>
      <c r="E21" s="12" t="s">
        <v>1</v>
      </c>
      <c r="F21" s="13">
        <v>150</v>
      </c>
      <c r="G21" s="14"/>
      <c r="H21" s="15">
        <v>0.24030000000000001</v>
      </c>
      <c r="I21" s="16">
        <v>1.48</v>
      </c>
      <c r="J21" s="113"/>
      <c r="K21" s="113"/>
      <c r="L21" s="110">
        <f t="shared" si="8"/>
        <v>0</v>
      </c>
      <c r="M21" s="16">
        <f t="shared" si="9"/>
        <v>0</v>
      </c>
      <c r="N21" s="16">
        <f t="shared" si="10"/>
        <v>0</v>
      </c>
      <c r="O21" s="16">
        <f t="shared" si="11"/>
        <v>0</v>
      </c>
    </row>
    <row r="22" spans="1:15" s="3" customFormat="1" ht="21.95" customHeight="1" x14ac:dyDescent="0.2">
      <c r="A22" s="9" t="s">
        <v>13</v>
      </c>
      <c r="B22" s="10">
        <v>93594</v>
      </c>
      <c r="C22" s="9" t="s">
        <v>59</v>
      </c>
      <c r="D22" s="11" t="s">
        <v>131</v>
      </c>
      <c r="E22" s="12" t="s">
        <v>38</v>
      </c>
      <c r="F22" s="13">
        <v>900</v>
      </c>
      <c r="G22" s="14">
        <v>4</v>
      </c>
      <c r="H22" s="15">
        <v>0.24030000000000001</v>
      </c>
      <c r="I22" s="16">
        <v>2.2200000000000002</v>
      </c>
      <c r="J22" s="113"/>
      <c r="K22" s="113"/>
      <c r="L22" s="110">
        <f t="shared" si="8"/>
        <v>0</v>
      </c>
      <c r="M22" s="16">
        <f t="shared" si="9"/>
        <v>0</v>
      </c>
      <c r="N22" s="16">
        <f t="shared" si="10"/>
        <v>0</v>
      </c>
      <c r="O22" s="16">
        <f t="shared" si="11"/>
        <v>0</v>
      </c>
    </row>
    <row r="23" spans="1:15" s="3" customFormat="1" ht="34.5" x14ac:dyDescent="0.2">
      <c r="A23" s="9" t="s">
        <v>67</v>
      </c>
      <c r="B23" s="10">
        <v>101124</v>
      </c>
      <c r="C23" s="9" t="s">
        <v>59</v>
      </c>
      <c r="D23" s="11" t="s">
        <v>97</v>
      </c>
      <c r="E23" s="12" t="s">
        <v>1</v>
      </c>
      <c r="F23" s="13">
        <v>420.34999999999997</v>
      </c>
      <c r="G23" s="14"/>
      <c r="H23" s="15">
        <v>0.24030000000000001</v>
      </c>
      <c r="I23" s="16">
        <v>16.399999999999999</v>
      </c>
      <c r="J23" s="113"/>
      <c r="K23" s="113"/>
      <c r="L23" s="110">
        <f t="shared" si="8"/>
        <v>0</v>
      </c>
      <c r="M23" s="16">
        <f t="shared" si="9"/>
        <v>0</v>
      </c>
      <c r="N23" s="16">
        <f t="shared" si="10"/>
        <v>0</v>
      </c>
      <c r="O23" s="16">
        <f t="shared" si="11"/>
        <v>0</v>
      </c>
    </row>
    <row r="24" spans="1:15" s="3" customFormat="1" ht="21.95" customHeight="1" x14ac:dyDescent="0.2">
      <c r="A24" s="9" t="s">
        <v>102</v>
      </c>
      <c r="B24" s="10">
        <v>93594</v>
      </c>
      <c r="C24" s="9" t="s">
        <v>59</v>
      </c>
      <c r="D24" s="11" t="s">
        <v>131</v>
      </c>
      <c r="E24" s="12" t="s">
        <v>38</v>
      </c>
      <c r="F24" s="13">
        <v>3046.87</v>
      </c>
      <c r="G24" s="14">
        <v>4</v>
      </c>
      <c r="H24" s="15">
        <v>0.24030000000000001</v>
      </c>
      <c r="I24" s="16">
        <v>2.2200000000000002</v>
      </c>
      <c r="J24" s="113"/>
      <c r="K24" s="113"/>
      <c r="L24" s="110">
        <f t="shared" si="8"/>
        <v>0</v>
      </c>
      <c r="M24" s="16">
        <f t="shared" si="9"/>
        <v>0</v>
      </c>
      <c r="N24" s="16">
        <f t="shared" si="10"/>
        <v>0</v>
      </c>
      <c r="O24" s="16">
        <f t="shared" si="11"/>
        <v>0</v>
      </c>
    </row>
    <row r="25" spans="1:15" s="3" customFormat="1" ht="21.95" customHeight="1" x14ac:dyDescent="0.2">
      <c r="A25" s="9" t="s">
        <v>103</v>
      </c>
      <c r="B25" s="10">
        <v>100574</v>
      </c>
      <c r="C25" s="9" t="s">
        <v>59</v>
      </c>
      <c r="D25" s="11" t="s">
        <v>41</v>
      </c>
      <c r="E25" s="12" t="s">
        <v>1</v>
      </c>
      <c r="F25" s="13">
        <v>507.81</v>
      </c>
      <c r="G25" s="14"/>
      <c r="H25" s="15">
        <v>0.24030000000000001</v>
      </c>
      <c r="I25" s="16">
        <v>1.48</v>
      </c>
      <c r="J25" s="113"/>
      <c r="K25" s="113"/>
      <c r="L25" s="110">
        <f t="shared" si="8"/>
        <v>0</v>
      </c>
      <c r="M25" s="16">
        <f t="shared" si="9"/>
        <v>0</v>
      </c>
      <c r="N25" s="16">
        <f t="shared" si="10"/>
        <v>0</v>
      </c>
      <c r="O25" s="16">
        <f t="shared" si="11"/>
        <v>0</v>
      </c>
    </row>
    <row r="26" spans="1:15" s="3" customFormat="1" ht="34.5" x14ac:dyDescent="0.2">
      <c r="A26" s="9" t="s">
        <v>104</v>
      </c>
      <c r="B26" s="10">
        <v>101124</v>
      </c>
      <c r="C26" s="9" t="s">
        <v>59</v>
      </c>
      <c r="D26" s="11" t="s">
        <v>98</v>
      </c>
      <c r="E26" s="12" t="s">
        <v>1</v>
      </c>
      <c r="F26" s="13">
        <v>162</v>
      </c>
      <c r="G26" s="14"/>
      <c r="H26" s="15">
        <v>0.24030000000000001</v>
      </c>
      <c r="I26" s="16">
        <v>16.399999999999999</v>
      </c>
      <c r="J26" s="113"/>
      <c r="K26" s="113"/>
      <c r="L26" s="110">
        <f t="shared" si="8"/>
        <v>0</v>
      </c>
      <c r="M26" s="16">
        <f t="shared" si="9"/>
        <v>0</v>
      </c>
      <c r="N26" s="16">
        <f t="shared" si="10"/>
        <v>0</v>
      </c>
      <c r="O26" s="16">
        <f t="shared" si="11"/>
        <v>0</v>
      </c>
    </row>
    <row r="27" spans="1:15" s="3" customFormat="1" ht="21.95" customHeight="1" x14ac:dyDescent="0.2">
      <c r="A27" s="9" t="s">
        <v>105</v>
      </c>
      <c r="B27" s="10">
        <v>93594</v>
      </c>
      <c r="C27" s="9" t="s">
        <v>59</v>
      </c>
      <c r="D27" s="11" t="s">
        <v>131</v>
      </c>
      <c r="E27" s="12" t="s">
        <v>38</v>
      </c>
      <c r="F27" s="13">
        <v>1215</v>
      </c>
      <c r="G27" s="14">
        <v>4</v>
      </c>
      <c r="H27" s="15">
        <v>0.24030000000000001</v>
      </c>
      <c r="I27" s="16">
        <v>2.2200000000000002</v>
      </c>
      <c r="J27" s="113"/>
      <c r="K27" s="113"/>
      <c r="L27" s="110">
        <f t="shared" si="8"/>
        <v>0</v>
      </c>
      <c r="M27" s="16">
        <f t="shared" si="9"/>
        <v>0</v>
      </c>
      <c r="N27" s="16">
        <f t="shared" si="10"/>
        <v>0</v>
      </c>
      <c r="O27" s="16">
        <f t="shared" si="11"/>
        <v>0</v>
      </c>
    </row>
    <row r="28" spans="1:15" s="3" customFormat="1" ht="21.95" customHeight="1" x14ac:dyDescent="0.2">
      <c r="A28" s="9" t="s">
        <v>106</v>
      </c>
      <c r="B28" s="10">
        <v>100574</v>
      </c>
      <c r="C28" s="9" t="s">
        <v>59</v>
      </c>
      <c r="D28" s="11" t="s">
        <v>41</v>
      </c>
      <c r="E28" s="12" t="s">
        <v>1</v>
      </c>
      <c r="F28" s="13">
        <v>202.5</v>
      </c>
      <c r="G28" s="14"/>
      <c r="H28" s="15">
        <v>0.24030000000000001</v>
      </c>
      <c r="I28" s="16">
        <v>1.48</v>
      </c>
      <c r="J28" s="113"/>
      <c r="K28" s="113"/>
      <c r="L28" s="110">
        <f t="shared" si="8"/>
        <v>0</v>
      </c>
      <c r="M28" s="16">
        <f t="shared" si="9"/>
        <v>0</v>
      </c>
      <c r="N28" s="16">
        <f t="shared" si="10"/>
        <v>0</v>
      </c>
      <c r="O28" s="16">
        <f t="shared" si="11"/>
        <v>0</v>
      </c>
    </row>
    <row r="29" spans="1:15" s="3" customFormat="1" ht="34.5" x14ac:dyDescent="0.2">
      <c r="A29" s="9" t="s">
        <v>107</v>
      </c>
      <c r="B29" s="10" t="s">
        <v>147</v>
      </c>
      <c r="C29" s="9" t="s">
        <v>59</v>
      </c>
      <c r="D29" s="11" t="s">
        <v>117</v>
      </c>
      <c r="E29" s="12" t="s">
        <v>1</v>
      </c>
      <c r="F29" s="13">
        <v>330.96000000000004</v>
      </c>
      <c r="G29" s="14"/>
      <c r="H29" s="15">
        <v>0.24030000000000001</v>
      </c>
      <c r="I29" s="16">
        <v>20.46</v>
      </c>
      <c r="J29" s="113"/>
      <c r="K29" s="113"/>
      <c r="L29" s="110">
        <f t="shared" si="8"/>
        <v>0</v>
      </c>
      <c r="M29" s="16">
        <f t="shared" si="9"/>
        <v>0</v>
      </c>
      <c r="N29" s="16">
        <f t="shared" si="10"/>
        <v>0</v>
      </c>
      <c r="O29" s="16">
        <f t="shared" si="11"/>
        <v>0</v>
      </c>
    </row>
    <row r="30" spans="1:15" s="3" customFormat="1" ht="21.95" customHeight="1" x14ac:dyDescent="0.2">
      <c r="A30" s="9" t="s">
        <v>108</v>
      </c>
      <c r="B30" s="10">
        <v>100990</v>
      </c>
      <c r="C30" s="9" t="s">
        <v>59</v>
      </c>
      <c r="D30" s="11" t="s">
        <v>118</v>
      </c>
      <c r="E30" s="12" t="s">
        <v>4</v>
      </c>
      <c r="F30" s="13">
        <v>695.01</v>
      </c>
      <c r="G30" s="14"/>
      <c r="H30" s="15">
        <v>0.24030000000000001</v>
      </c>
      <c r="I30" s="16">
        <v>6.21</v>
      </c>
      <c r="J30" s="113"/>
      <c r="K30" s="113"/>
      <c r="L30" s="110">
        <f t="shared" si="8"/>
        <v>0</v>
      </c>
      <c r="M30" s="16">
        <f t="shared" si="9"/>
        <v>0</v>
      </c>
      <c r="N30" s="16">
        <f t="shared" si="10"/>
        <v>0</v>
      </c>
      <c r="O30" s="16">
        <f t="shared" si="11"/>
        <v>0</v>
      </c>
    </row>
    <row r="31" spans="1:15" s="3" customFormat="1" ht="21.95" customHeight="1" x14ac:dyDescent="0.2">
      <c r="A31" s="9" t="s">
        <v>109</v>
      </c>
      <c r="B31" s="10">
        <v>93594</v>
      </c>
      <c r="C31" s="9" t="s">
        <v>59</v>
      </c>
      <c r="D31" s="11" t="s">
        <v>131</v>
      </c>
      <c r="E31" s="12" t="s">
        <v>38</v>
      </c>
      <c r="F31" s="13">
        <v>2780.04</v>
      </c>
      <c r="G31" s="109">
        <v>4</v>
      </c>
      <c r="H31" s="15">
        <v>0.24030000000000001</v>
      </c>
      <c r="I31" s="16">
        <v>2.2200000000000002</v>
      </c>
      <c r="J31" s="113"/>
      <c r="K31" s="113"/>
      <c r="L31" s="110">
        <f t="shared" si="8"/>
        <v>0</v>
      </c>
      <c r="M31" s="16">
        <f t="shared" si="9"/>
        <v>0</v>
      </c>
      <c r="N31" s="16">
        <f t="shared" si="10"/>
        <v>0</v>
      </c>
      <c r="O31" s="16">
        <f t="shared" si="11"/>
        <v>0</v>
      </c>
    </row>
    <row r="32" spans="1:15" s="3" customFormat="1" ht="21.95" customHeight="1" x14ac:dyDescent="0.2">
      <c r="A32" s="78"/>
      <c r="B32" s="79"/>
      <c r="C32" s="80"/>
      <c r="D32" s="81" t="s">
        <v>185</v>
      </c>
      <c r="E32" s="81"/>
      <c r="F32" s="81"/>
      <c r="G32" s="82"/>
      <c r="H32" s="83"/>
      <c r="I32" s="83"/>
      <c r="J32" s="83"/>
      <c r="K32" s="83"/>
      <c r="L32" s="83"/>
      <c r="M32" s="84">
        <f t="shared" ref="M32:N32" si="12">SUM(M19:M31)</f>
        <v>0</v>
      </c>
      <c r="N32" s="84">
        <f t="shared" si="12"/>
        <v>0</v>
      </c>
      <c r="O32" s="84">
        <f>SUM(O19:O31)</f>
        <v>0</v>
      </c>
    </row>
    <row r="33" spans="1:15" s="3" customFormat="1" ht="21.95" customHeight="1" x14ac:dyDescent="0.2">
      <c r="A33" s="71">
        <v>3</v>
      </c>
      <c r="B33" s="72"/>
      <c r="C33" s="73"/>
      <c r="D33" s="74" t="s">
        <v>158</v>
      </c>
      <c r="E33" s="75"/>
      <c r="F33" s="76"/>
      <c r="G33" s="75"/>
      <c r="H33" s="75"/>
      <c r="I33" s="76"/>
      <c r="J33" s="76"/>
      <c r="K33" s="76"/>
      <c r="L33" s="76"/>
      <c r="M33" s="75"/>
      <c r="N33" s="75"/>
      <c r="O33" s="77"/>
    </row>
    <row r="34" spans="1:15" s="3" customFormat="1" ht="21.95" customHeight="1" x14ac:dyDescent="0.2">
      <c r="A34" s="9" t="s">
        <v>16</v>
      </c>
      <c r="B34" s="10">
        <v>90099</v>
      </c>
      <c r="C34" s="9" t="s">
        <v>59</v>
      </c>
      <c r="D34" s="11" t="s">
        <v>53</v>
      </c>
      <c r="E34" s="12" t="s">
        <v>1</v>
      </c>
      <c r="F34" s="13">
        <v>45.35</v>
      </c>
      <c r="G34" s="14"/>
      <c r="H34" s="15">
        <v>0.24030000000000001</v>
      </c>
      <c r="I34" s="16">
        <v>16.03</v>
      </c>
      <c r="J34" s="111"/>
      <c r="K34" s="111"/>
      <c r="L34" s="110">
        <f t="shared" ref="L34" si="13">J34+K34</f>
        <v>0</v>
      </c>
      <c r="M34" s="16">
        <f t="shared" ref="M34" si="14">ROUND(F34*J34,2)</f>
        <v>0</v>
      </c>
      <c r="N34" s="16">
        <f t="shared" ref="N34" si="15">ROUND(F34*K34,2)</f>
        <v>0</v>
      </c>
      <c r="O34" s="16">
        <f t="shared" ref="O34" si="16">M34+N34</f>
        <v>0</v>
      </c>
    </row>
    <row r="35" spans="1:15" s="3" customFormat="1" ht="21.95" customHeight="1" x14ac:dyDescent="0.2">
      <c r="A35" s="9" t="s">
        <v>17</v>
      </c>
      <c r="B35" s="10">
        <v>100990</v>
      </c>
      <c r="C35" s="9" t="s">
        <v>59</v>
      </c>
      <c r="D35" s="11" t="s">
        <v>99</v>
      </c>
      <c r="E35" s="12" t="s">
        <v>4</v>
      </c>
      <c r="F35" s="13">
        <v>23.1</v>
      </c>
      <c r="G35" s="14"/>
      <c r="H35" s="15">
        <v>0.24030000000000001</v>
      </c>
      <c r="I35" s="16">
        <v>6.21</v>
      </c>
      <c r="J35" s="111"/>
      <c r="K35" s="111"/>
      <c r="L35" s="110">
        <f t="shared" ref="L35:L59" si="17">J35+K35</f>
        <v>0</v>
      </c>
      <c r="M35" s="16">
        <f t="shared" ref="M35:M60" si="18">ROUND(F35*J35,2)</f>
        <v>0</v>
      </c>
      <c r="N35" s="16">
        <f t="shared" ref="N35:N60" si="19">ROUND(F35*K35,2)</f>
        <v>0</v>
      </c>
      <c r="O35" s="16">
        <f t="shared" ref="O35:O60" si="20">M35+N35</f>
        <v>0</v>
      </c>
    </row>
    <row r="36" spans="1:15" s="3" customFormat="1" ht="21.95" customHeight="1" x14ac:dyDescent="0.2">
      <c r="A36" s="9" t="s">
        <v>18</v>
      </c>
      <c r="B36" s="10">
        <v>93594</v>
      </c>
      <c r="C36" s="9" t="s">
        <v>59</v>
      </c>
      <c r="D36" s="11" t="s">
        <v>131</v>
      </c>
      <c r="E36" s="12" t="s">
        <v>38</v>
      </c>
      <c r="F36" s="13">
        <v>92.4</v>
      </c>
      <c r="G36" s="14">
        <v>4</v>
      </c>
      <c r="H36" s="15">
        <v>0.24030000000000001</v>
      </c>
      <c r="I36" s="16">
        <v>2.2200000000000002</v>
      </c>
      <c r="J36" s="111"/>
      <c r="K36" s="111"/>
      <c r="L36" s="110">
        <f t="shared" si="17"/>
        <v>0</v>
      </c>
      <c r="M36" s="16">
        <f t="shared" si="18"/>
        <v>0</v>
      </c>
      <c r="N36" s="16">
        <f t="shared" si="19"/>
        <v>0</v>
      </c>
      <c r="O36" s="16">
        <f t="shared" si="20"/>
        <v>0</v>
      </c>
    </row>
    <row r="37" spans="1:15" s="3" customFormat="1" ht="21.95" customHeight="1" x14ac:dyDescent="0.2">
      <c r="A37" s="9" t="s">
        <v>19</v>
      </c>
      <c r="B37" s="10">
        <v>100574</v>
      </c>
      <c r="C37" s="9" t="s">
        <v>59</v>
      </c>
      <c r="D37" s="11" t="s">
        <v>41</v>
      </c>
      <c r="E37" s="12" t="s">
        <v>1</v>
      </c>
      <c r="F37" s="13">
        <v>15.4</v>
      </c>
      <c r="G37" s="14"/>
      <c r="H37" s="15">
        <v>0.24030000000000001</v>
      </c>
      <c r="I37" s="16">
        <v>1.48</v>
      </c>
      <c r="J37" s="111"/>
      <c r="K37" s="111"/>
      <c r="L37" s="110">
        <f t="shared" si="17"/>
        <v>0</v>
      </c>
      <c r="M37" s="16">
        <f t="shared" si="18"/>
        <v>0</v>
      </c>
      <c r="N37" s="16">
        <f t="shared" si="19"/>
        <v>0</v>
      </c>
      <c r="O37" s="16">
        <f t="shared" si="20"/>
        <v>0</v>
      </c>
    </row>
    <row r="38" spans="1:15" s="3" customFormat="1" ht="21.95" customHeight="1" x14ac:dyDescent="0.2">
      <c r="A38" s="9" t="s">
        <v>20</v>
      </c>
      <c r="B38" s="10">
        <v>102717</v>
      </c>
      <c r="C38" s="9" t="s">
        <v>59</v>
      </c>
      <c r="D38" s="11" t="s">
        <v>43</v>
      </c>
      <c r="E38" s="12" t="s">
        <v>1</v>
      </c>
      <c r="F38" s="13">
        <v>2.89</v>
      </c>
      <c r="G38" s="14"/>
      <c r="H38" s="15">
        <v>0.24030000000000001</v>
      </c>
      <c r="I38" s="16">
        <v>129.33000000000001</v>
      </c>
      <c r="J38" s="111"/>
      <c r="K38" s="111"/>
      <c r="L38" s="110">
        <f t="shared" si="17"/>
        <v>0</v>
      </c>
      <c r="M38" s="16">
        <f t="shared" si="18"/>
        <v>0</v>
      </c>
      <c r="N38" s="16">
        <f t="shared" si="19"/>
        <v>0</v>
      </c>
      <c r="O38" s="16">
        <f t="shared" si="20"/>
        <v>0</v>
      </c>
    </row>
    <row r="39" spans="1:15" s="3" customFormat="1" ht="21.95" customHeight="1" x14ac:dyDescent="0.2">
      <c r="A39" s="9" t="s">
        <v>21</v>
      </c>
      <c r="B39" s="10">
        <v>100990</v>
      </c>
      <c r="C39" s="9" t="s">
        <v>59</v>
      </c>
      <c r="D39" s="11" t="s">
        <v>100</v>
      </c>
      <c r="E39" s="12" t="s">
        <v>4</v>
      </c>
      <c r="F39" s="13">
        <v>4.335</v>
      </c>
      <c r="G39" s="14"/>
      <c r="H39" s="15">
        <v>0.24030000000000001</v>
      </c>
      <c r="I39" s="16">
        <v>6.21</v>
      </c>
      <c r="J39" s="111"/>
      <c r="K39" s="111"/>
      <c r="L39" s="110">
        <f t="shared" si="17"/>
        <v>0</v>
      </c>
      <c r="M39" s="16">
        <f t="shared" si="18"/>
        <v>0</v>
      </c>
      <c r="N39" s="16">
        <f t="shared" si="19"/>
        <v>0</v>
      </c>
      <c r="O39" s="16">
        <f t="shared" si="20"/>
        <v>0</v>
      </c>
    </row>
    <row r="40" spans="1:15" s="3" customFormat="1" ht="21.95" customHeight="1" x14ac:dyDescent="0.2">
      <c r="A40" s="9" t="s">
        <v>22</v>
      </c>
      <c r="B40" s="10">
        <v>95878</v>
      </c>
      <c r="C40" s="9" t="s">
        <v>59</v>
      </c>
      <c r="D40" s="11" t="s">
        <v>132</v>
      </c>
      <c r="E40" s="12" t="s">
        <v>38</v>
      </c>
      <c r="F40" s="13">
        <v>95.37</v>
      </c>
      <c r="G40" s="14">
        <v>22</v>
      </c>
      <c r="H40" s="15">
        <v>0.24030000000000001</v>
      </c>
      <c r="I40" s="16">
        <v>1.77</v>
      </c>
      <c r="J40" s="111"/>
      <c r="K40" s="111"/>
      <c r="L40" s="110">
        <f t="shared" si="17"/>
        <v>0</v>
      </c>
      <c r="M40" s="16">
        <f t="shared" si="18"/>
        <v>0</v>
      </c>
      <c r="N40" s="16">
        <f t="shared" si="19"/>
        <v>0</v>
      </c>
      <c r="O40" s="16">
        <f t="shared" si="20"/>
        <v>0</v>
      </c>
    </row>
    <row r="41" spans="1:15" s="3" customFormat="1" ht="21.95" customHeight="1" x14ac:dyDescent="0.2">
      <c r="A41" s="9" t="s">
        <v>23</v>
      </c>
      <c r="B41" s="10">
        <v>96399</v>
      </c>
      <c r="C41" s="9" t="s">
        <v>59</v>
      </c>
      <c r="D41" s="11" t="s">
        <v>84</v>
      </c>
      <c r="E41" s="12" t="s">
        <v>1</v>
      </c>
      <c r="F41" s="13">
        <v>5.78</v>
      </c>
      <c r="G41" s="14"/>
      <c r="H41" s="15">
        <v>0.24030000000000001</v>
      </c>
      <c r="I41" s="16">
        <v>114.81</v>
      </c>
      <c r="J41" s="111"/>
      <c r="K41" s="111"/>
      <c r="L41" s="110">
        <f t="shared" si="17"/>
        <v>0</v>
      </c>
      <c r="M41" s="16">
        <f t="shared" si="18"/>
        <v>0</v>
      </c>
      <c r="N41" s="16">
        <f t="shared" si="19"/>
        <v>0</v>
      </c>
      <c r="O41" s="16">
        <f t="shared" si="20"/>
        <v>0</v>
      </c>
    </row>
    <row r="42" spans="1:15" s="3" customFormat="1" ht="21.95" customHeight="1" x14ac:dyDescent="0.2">
      <c r="A42" s="9" t="s">
        <v>24</v>
      </c>
      <c r="B42" s="10">
        <v>100990</v>
      </c>
      <c r="C42" s="9" t="s">
        <v>59</v>
      </c>
      <c r="D42" s="11" t="s">
        <v>85</v>
      </c>
      <c r="E42" s="12" t="s">
        <v>4</v>
      </c>
      <c r="F42" s="13">
        <v>12.13</v>
      </c>
      <c r="G42" s="14"/>
      <c r="H42" s="15">
        <v>0.24030000000000001</v>
      </c>
      <c r="I42" s="16">
        <v>6.21</v>
      </c>
      <c r="J42" s="111"/>
      <c r="K42" s="111"/>
      <c r="L42" s="110">
        <f t="shared" si="17"/>
        <v>0</v>
      </c>
      <c r="M42" s="16">
        <f t="shared" si="18"/>
        <v>0</v>
      </c>
      <c r="N42" s="16">
        <f t="shared" si="19"/>
        <v>0</v>
      </c>
      <c r="O42" s="16">
        <f t="shared" si="20"/>
        <v>0</v>
      </c>
    </row>
    <row r="43" spans="1:15" s="3" customFormat="1" ht="21.95" customHeight="1" x14ac:dyDescent="0.2">
      <c r="A43" s="9" t="s">
        <v>25</v>
      </c>
      <c r="B43" s="10">
        <v>95878</v>
      </c>
      <c r="C43" s="9" t="s">
        <v>59</v>
      </c>
      <c r="D43" s="11" t="s">
        <v>133</v>
      </c>
      <c r="E43" s="12" t="s">
        <v>38</v>
      </c>
      <c r="F43" s="13">
        <v>267.02999999999997</v>
      </c>
      <c r="G43" s="14">
        <v>22</v>
      </c>
      <c r="H43" s="15">
        <v>0.24030000000000001</v>
      </c>
      <c r="I43" s="16">
        <v>1.77</v>
      </c>
      <c r="J43" s="111"/>
      <c r="K43" s="111"/>
      <c r="L43" s="110">
        <f t="shared" si="17"/>
        <v>0</v>
      </c>
      <c r="M43" s="16">
        <f t="shared" si="18"/>
        <v>0</v>
      </c>
      <c r="N43" s="16">
        <f t="shared" si="19"/>
        <v>0</v>
      </c>
      <c r="O43" s="16">
        <f t="shared" si="20"/>
        <v>0</v>
      </c>
    </row>
    <row r="44" spans="1:15" s="3" customFormat="1" ht="21.95" customHeight="1" x14ac:dyDescent="0.2">
      <c r="A44" s="9" t="s">
        <v>26</v>
      </c>
      <c r="B44" s="10">
        <v>101616</v>
      </c>
      <c r="C44" s="9" t="s">
        <v>59</v>
      </c>
      <c r="D44" s="11" t="s">
        <v>44</v>
      </c>
      <c r="E44" s="12" t="s">
        <v>0</v>
      </c>
      <c r="F44" s="13">
        <v>28.92</v>
      </c>
      <c r="G44" s="14"/>
      <c r="H44" s="15">
        <v>0.24030000000000001</v>
      </c>
      <c r="I44" s="16">
        <v>6.73</v>
      </c>
      <c r="J44" s="111"/>
      <c r="K44" s="111"/>
      <c r="L44" s="110">
        <f t="shared" si="17"/>
        <v>0</v>
      </c>
      <c r="M44" s="16">
        <f t="shared" si="18"/>
        <v>0</v>
      </c>
      <c r="N44" s="16">
        <f t="shared" si="19"/>
        <v>0</v>
      </c>
      <c r="O44" s="16">
        <f t="shared" si="20"/>
        <v>0</v>
      </c>
    </row>
    <row r="45" spans="1:15" s="3" customFormat="1" ht="21.95" customHeight="1" x14ac:dyDescent="0.2">
      <c r="A45" s="9" t="s">
        <v>27</v>
      </c>
      <c r="B45" s="10" t="s">
        <v>148</v>
      </c>
      <c r="C45" s="9" t="s">
        <v>59</v>
      </c>
      <c r="D45" s="11" t="s">
        <v>168</v>
      </c>
      <c r="E45" s="12" t="s">
        <v>2</v>
      </c>
      <c r="F45" s="13">
        <v>12</v>
      </c>
      <c r="G45" s="14"/>
      <c r="H45" s="15">
        <v>0.24030000000000001</v>
      </c>
      <c r="I45" s="16">
        <v>44.86</v>
      </c>
      <c r="J45" s="111"/>
      <c r="K45" s="111"/>
      <c r="L45" s="110">
        <f t="shared" si="17"/>
        <v>0</v>
      </c>
      <c r="M45" s="16">
        <f t="shared" si="18"/>
        <v>0</v>
      </c>
      <c r="N45" s="16">
        <f t="shared" si="19"/>
        <v>0</v>
      </c>
      <c r="O45" s="16">
        <f t="shared" si="20"/>
        <v>0</v>
      </c>
    </row>
    <row r="46" spans="1:15" s="3" customFormat="1" ht="21.95" customHeight="1" x14ac:dyDescent="0.2">
      <c r="A46" s="9" t="s">
        <v>28</v>
      </c>
      <c r="B46" s="10">
        <v>92210</v>
      </c>
      <c r="C46" s="9" t="s">
        <v>59</v>
      </c>
      <c r="D46" s="11" t="s">
        <v>54</v>
      </c>
      <c r="E46" s="12" t="s">
        <v>2</v>
      </c>
      <c r="F46" s="13">
        <v>5</v>
      </c>
      <c r="G46" s="14"/>
      <c r="H46" s="15">
        <v>0.24030000000000001</v>
      </c>
      <c r="I46" s="16">
        <v>163.43</v>
      </c>
      <c r="J46" s="111"/>
      <c r="K46" s="111"/>
      <c r="L46" s="110">
        <f t="shared" si="17"/>
        <v>0</v>
      </c>
      <c r="M46" s="16">
        <f t="shared" si="18"/>
        <v>0</v>
      </c>
      <c r="N46" s="16">
        <f t="shared" si="19"/>
        <v>0</v>
      </c>
      <c r="O46" s="16">
        <f t="shared" si="20"/>
        <v>0</v>
      </c>
    </row>
    <row r="47" spans="1:15" s="3" customFormat="1" ht="21.95" customHeight="1" x14ac:dyDescent="0.2">
      <c r="A47" s="9" t="s">
        <v>60</v>
      </c>
      <c r="B47" s="10">
        <v>92214</v>
      </c>
      <c r="C47" s="9" t="s">
        <v>59</v>
      </c>
      <c r="D47" s="11" t="s">
        <v>110</v>
      </c>
      <c r="E47" s="12" t="s">
        <v>2</v>
      </c>
      <c r="F47" s="13">
        <v>12</v>
      </c>
      <c r="G47" s="14"/>
      <c r="H47" s="15">
        <v>0.24030000000000001</v>
      </c>
      <c r="I47" s="16">
        <v>488.69</v>
      </c>
      <c r="J47" s="111"/>
      <c r="K47" s="111"/>
      <c r="L47" s="110">
        <f t="shared" si="17"/>
        <v>0</v>
      </c>
      <c r="M47" s="16">
        <f t="shared" si="18"/>
        <v>0</v>
      </c>
      <c r="N47" s="16">
        <f t="shared" si="19"/>
        <v>0</v>
      </c>
      <c r="O47" s="16">
        <f t="shared" si="20"/>
        <v>0</v>
      </c>
    </row>
    <row r="48" spans="1:15" s="3" customFormat="1" ht="21.95" customHeight="1" x14ac:dyDescent="0.2">
      <c r="A48" s="9" t="s">
        <v>29</v>
      </c>
      <c r="B48" s="10">
        <v>100952</v>
      </c>
      <c r="C48" s="9" t="s">
        <v>59</v>
      </c>
      <c r="D48" s="11" t="s">
        <v>134</v>
      </c>
      <c r="E48" s="12" t="s">
        <v>38</v>
      </c>
      <c r="F48" s="13">
        <v>232.24</v>
      </c>
      <c r="G48" s="14">
        <v>30</v>
      </c>
      <c r="H48" s="15">
        <v>0.24030000000000001</v>
      </c>
      <c r="I48" s="16">
        <v>3.01</v>
      </c>
      <c r="J48" s="111"/>
      <c r="K48" s="111"/>
      <c r="L48" s="110">
        <f t="shared" si="17"/>
        <v>0</v>
      </c>
      <c r="M48" s="16">
        <f t="shared" si="18"/>
        <v>0</v>
      </c>
      <c r="N48" s="16">
        <f t="shared" si="19"/>
        <v>0</v>
      </c>
      <c r="O48" s="16">
        <f t="shared" si="20"/>
        <v>0</v>
      </c>
    </row>
    <row r="49" spans="1:15" s="3" customFormat="1" ht="21.95" customHeight="1" x14ac:dyDescent="0.2">
      <c r="A49" s="9" t="s">
        <v>30</v>
      </c>
      <c r="B49" s="10">
        <v>93378</v>
      </c>
      <c r="C49" s="9" t="s">
        <v>59</v>
      </c>
      <c r="D49" s="11" t="s">
        <v>39</v>
      </c>
      <c r="E49" s="12" t="s">
        <v>1</v>
      </c>
      <c r="F49" s="13">
        <v>33.03</v>
      </c>
      <c r="G49" s="14"/>
      <c r="H49" s="15">
        <v>0.24030000000000001</v>
      </c>
      <c r="I49" s="16">
        <v>26.73</v>
      </c>
      <c r="J49" s="111"/>
      <c r="K49" s="111"/>
      <c r="L49" s="110">
        <f t="shared" si="17"/>
        <v>0</v>
      </c>
      <c r="M49" s="16">
        <f t="shared" si="18"/>
        <v>0</v>
      </c>
      <c r="N49" s="16">
        <f t="shared" si="19"/>
        <v>0</v>
      </c>
      <c r="O49" s="16">
        <f t="shared" si="20"/>
        <v>0</v>
      </c>
    </row>
    <row r="50" spans="1:15" s="3" customFormat="1" ht="21.95" customHeight="1" x14ac:dyDescent="0.2">
      <c r="A50" s="9" t="s">
        <v>31</v>
      </c>
      <c r="B50" s="10" t="s">
        <v>170</v>
      </c>
      <c r="C50" s="9" t="s">
        <v>59</v>
      </c>
      <c r="D50" s="11" t="s">
        <v>169</v>
      </c>
      <c r="E50" s="12" t="s">
        <v>3</v>
      </c>
      <c r="F50" s="13">
        <v>1</v>
      </c>
      <c r="G50" s="14"/>
      <c r="H50" s="15">
        <v>0.24030000000000001</v>
      </c>
      <c r="I50" s="108">
        <v>1333.37</v>
      </c>
      <c r="J50" s="111"/>
      <c r="K50" s="111"/>
      <c r="L50" s="110">
        <f t="shared" si="17"/>
        <v>0</v>
      </c>
      <c r="M50" s="16">
        <f t="shared" si="18"/>
        <v>0</v>
      </c>
      <c r="N50" s="16">
        <f t="shared" si="19"/>
        <v>0</v>
      </c>
      <c r="O50" s="16">
        <f t="shared" si="20"/>
        <v>0</v>
      </c>
    </row>
    <row r="51" spans="1:15" s="3" customFormat="1" ht="21.95" customHeight="1" x14ac:dyDescent="0.2">
      <c r="A51" s="9" t="s">
        <v>86</v>
      </c>
      <c r="B51" s="10" t="s">
        <v>149</v>
      </c>
      <c r="C51" s="9" t="s">
        <v>59</v>
      </c>
      <c r="D51" s="11" t="s">
        <v>114</v>
      </c>
      <c r="E51" s="12" t="s">
        <v>3</v>
      </c>
      <c r="F51" s="13">
        <v>1</v>
      </c>
      <c r="G51" s="14"/>
      <c r="H51" s="15">
        <v>0.24030000000000001</v>
      </c>
      <c r="I51" s="16">
        <v>2871.5099999999998</v>
      </c>
      <c r="J51" s="111"/>
      <c r="K51" s="111"/>
      <c r="L51" s="110">
        <f t="shared" si="17"/>
        <v>0</v>
      </c>
      <c r="M51" s="16">
        <f t="shared" si="18"/>
        <v>0</v>
      </c>
      <c r="N51" s="16">
        <f t="shared" si="19"/>
        <v>0</v>
      </c>
      <c r="O51" s="16">
        <f t="shared" si="20"/>
        <v>0</v>
      </c>
    </row>
    <row r="52" spans="1:15" s="3" customFormat="1" ht="34.5" x14ac:dyDescent="0.2">
      <c r="A52" s="9" t="s">
        <v>87</v>
      </c>
      <c r="B52" s="10" t="s">
        <v>150</v>
      </c>
      <c r="C52" s="9" t="s">
        <v>59</v>
      </c>
      <c r="D52" s="11" t="s">
        <v>179</v>
      </c>
      <c r="E52" s="12" t="s">
        <v>3</v>
      </c>
      <c r="F52" s="23">
        <v>1</v>
      </c>
      <c r="G52" s="14"/>
      <c r="H52" s="15">
        <v>0.24030000000000001</v>
      </c>
      <c r="I52" s="16">
        <v>2309.1099999999992</v>
      </c>
      <c r="J52" s="111"/>
      <c r="K52" s="111"/>
      <c r="L52" s="110">
        <f t="shared" si="17"/>
        <v>0</v>
      </c>
      <c r="M52" s="16">
        <f t="shared" si="18"/>
        <v>0</v>
      </c>
      <c r="N52" s="16">
        <f t="shared" si="19"/>
        <v>0</v>
      </c>
      <c r="O52" s="16">
        <f t="shared" si="20"/>
        <v>0</v>
      </c>
    </row>
    <row r="53" spans="1:15" s="3" customFormat="1" ht="30.75" customHeight="1" x14ac:dyDescent="0.2">
      <c r="A53" s="9" t="s">
        <v>88</v>
      </c>
      <c r="B53" s="10">
        <v>90099</v>
      </c>
      <c r="C53" s="9" t="s">
        <v>59</v>
      </c>
      <c r="D53" s="11" t="s">
        <v>42</v>
      </c>
      <c r="E53" s="12" t="s">
        <v>1</v>
      </c>
      <c r="F53" s="23">
        <v>45.3</v>
      </c>
      <c r="G53" s="14"/>
      <c r="H53" s="15">
        <v>0.24030000000000001</v>
      </c>
      <c r="I53" s="16">
        <v>16.03</v>
      </c>
      <c r="J53" s="111"/>
      <c r="K53" s="111"/>
      <c r="L53" s="110">
        <f t="shared" si="17"/>
        <v>0</v>
      </c>
      <c r="M53" s="16">
        <f t="shared" si="18"/>
        <v>0</v>
      </c>
      <c r="N53" s="16">
        <f t="shared" si="19"/>
        <v>0</v>
      </c>
      <c r="O53" s="16">
        <f t="shared" si="20"/>
        <v>0</v>
      </c>
    </row>
    <row r="54" spans="1:15" s="3" customFormat="1" ht="21.95" customHeight="1" x14ac:dyDescent="0.2">
      <c r="A54" s="9" t="s">
        <v>89</v>
      </c>
      <c r="B54" s="10">
        <v>100990</v>
      </c>
      <c r="C54" s="9" t="s">
        <v>59</v>
      </c>
      <c r="D54" s="11" t="s">
        <v>99</v>
      </c>
      <c r="E54" s="12" t="s">
        <v>4</v>
      </c>
      <c r="F54" s="13">
        <v>84.93</v>
      </c>
      <c r="G54" s="14"/>
      <c r="H54" s="15">
        <v>0.24030000000000001</v>
      </c>
      <c r="I54" s="16">
        <v>6.21</v>
      </c>
      <c r="J54" s="111"/>
      <c r="K54" s="111"/>
      <c r="L54" s="110">
        <f t="shared" si="17"/>
        <v>0</v>
      </c>
      <c r="M54" s="16">
        <f t="shared" si="18"/>
        <v>0</v>
      </c>
      <c r="N54" s="16">
        <f t="shared" si="19"/>
        <v>0</v>
      </c>
      <c r="O54" s="16">
        <f t="shared" si="20"/>
        <v>0</v>
      </c>
    </row>
    <row r="55" spans="1:15" s="3" customFormat="1" ht="21.95" customHeight="1" x14ac:dyDescent="0.2">
      <c r="A55" s="9" t="s">
        <v>90</v>
      </c>
      <c r="B55" s="10">
        <v>93594</v>
      </c>
      <c r="C55" s="9" t="s">
        <v>59</v>
      </c>
      <c r="D55" s="11" t="s">
        <v>131</v>
      </c>
      <c r="E55" s="12" t="s">
        <v>38</v>
      </c>
      <c r="F55" s="13">
        <v>339.75</v>
      </c>
      <c r="G55" s="14">
        <v>4</v>
      </c>
      <c r="H55" s="15">
        <v>0.24030000000000001</v>
      </c>
      <c r="I55" s="16">
        <v>2.2200000000000002</v>
      </c>
      <c r="J55" s="111"/>
      <c r="K55" s="111"/>
      <c r="L55" s="110">
        <f t="shared" si="17"/>
        <v>0</v>
      </c>
      <c r="M55" s="16">
        <f t="shared" si="18"/>
        <v>0</v>
      </c>
      <c r="N55" s="16">
        <f t="shared" si="19"/>
        <v>0</v>
      </c>
      <c r="O55" s="16">
        <f t="shared" si="20"/>
        <v>0</v>
      </c>
    </row>
    <row r="56" spans="1:15" s="3" customFormat="1" ht="21.95" customHeight="1" x14ac:dyDescent="0.2">
      <c r="A56" s="9" t="s">
        <v>91</v>
      </c>
      <c r="B56" s="10">
        <v>100574</v>
      </c>
      <c r="C56" s="9" t="s">
        <v>59</v>
      </c>
      <c r="D56" s="11" t="s">
        <v>41</v>
      </c>
      <c r="E56" s="12" t="s">
        <v>1</v>
      </c>
      <c r="F56" s="13">
        <v>56.62</v>
      </c>
      <c r="G56" s="14"/>
      <c r="H56" s="15">
        <v>0.24030000000000001</v>
      </c>
      <c r="I56" s="16">
        <v>1.48</v>
      </c>
      <c r="J56" s="111"/>
      <c r="K56" s="111"/>
      <c r="L56" s="110">
        <f t="shared" si="17"/>
        <v>0</v>
      </c>
      <c r="M56" s="16">
        <f t="shared" si="18"/>
        <v>0</v>
      </c>
      <c r="N56" s="16">
        <f t="shared" si="19"/>
        <v>0</v>
      </c>
      <c r="O56" s="16">
        <f t="shared" si="20"/>
        <v>0</v>
      </c>
    </row>
    <row r="57" spans="1:15" s="3" customFormat="1" ht="21.95" customHeight="1" x14ac:dyDescent="0.2">
      <c r="A57" s="9" t="s">
        <v>92</v>
      </c>
      <c r="B57" s="10">
        <v>94273</v>
      </c>
      <c r="C57" s="9" t="s">
        <v>59</v>
      </c>
      <c r="D57" s="11" t="s">
        <v>163</v>
      </c>
      <c r="E57" s="12" t="s">
        <v>2</v>
      </c>
      <c r="F57" s="13">
        <v>47</v>
      </c>
      <c r="G57" s="14"/>
      <c r="H57" s="15">
        <v>0.24030000000000001</v>
      </c>
      <c r="I57" s="16">
        <v>50.69</v>
      </c>
      <c r="J57" s="111"/>
      <c r="K57" s="111"/>
      <c r="L57" s="110">
        <f t="shared" si="17"/>
        <v>0</v>
      </c>
      <c r="M57" s="16">
        <f t="shared" si="18"/>
        <v>0</v>
      </c>
      <c r="N57" s="16">
        <f t="shared" si="19"/>
        <v>0</v>
      </c>
      <c r="O57" s="16">
        <f t="shared" si="20"/>
        <v>0</v>
      </c>
    </row>
    <row r="58" spans="1:15" s="3" customFormat="1" ht="21.95" customHeight="1" x14ac:dyDescent="0.2">
      <c r="A58" s="9" t="s">
        <v>111</v>
      </c>
      <c r="B58" s="10">
        <v>100952</v>
      </c>
      <c r="C58" s="9" t="s">
        <v>59</v>
      </c>
      <c r="D58" s="11" t="s">
        <v>178</v>
      </c>
      <c r="E58" s="12" t="s">
        <v>38</v>
      </c>
      <c r="F58" s="13">
        <v>112.8</v>
      </c>
      <c r="G58" s="14">
        <v>30</v>
      </c>
      <c r="H58" s="15">
        <v>0.24030000000000001</v>
      </c>
      <c r="I58" s="16">
        <v>3.01</v>
      </c>
      <c r="J58" s="111"/>
      <c r="K58" s="111"/>
      <c r="L58" s="110">
        <f t="shared" si="17"/>
        <v>0</v>
      </c>
      <c r="M58" s="16">
        <f t="shared" si="18"/>
        <v>0</v>
      </c>
      <c r="N58" s="16">
        <f t="shared" si="19"/>
        <v>0</v>
      </c>
      <c r="O58" s="16">
        <f t="shared" si="20"/>
        <v>0</v>
      </c>
    </row>
    <row r="59" spans="1:15" s="3" customFormat="1" ht="21.95" customHeight="1" x14ac:dyDescent="0.2">
      <c r="A59" s="9" t="s">
        <v>112</v>
      </c>
      <c r="B59" s="10">
        <v>102498</v>
      </c>
      <c r="C59" s="9" t="s">
        <v>59</v>
      </c>
      <c r="D59" s="11" t="s">
        <v>162</v>
      </c>
      <c r="E59" s="12" t="s">
        <v>2</v>
      </c>
      <c r="F59" s="13">
        <v>47</v>
      </c>
      <c r="G59" s="14"/>
      <c r="H59" s="15">
        <v>0.24030000000000001</v>
      </c>
      <c r="I59" s="16">
        <v>1.65</v>
      </c>
      <c r="J59" s="111"/>
      <c r="K59" s="111"/>
      <c r="L59" s="110">
        <f t="shared" si="17"/>
        <v>0</v>
      </c>
      <c r="M59" s="16">
        <f t="shared" si="18"/>
        <v>0</v>
      </c>
      <c r="N59" s="16">
        <f t="shared" si="19"/>
        <v>0</v>
      </c>
      <c r="O59" s="16">
        <f t="shared" si="20"/>
        <v>0</v>
      </c>
    </row>
    <row r="60" spans="1:15" s="3" customFormat="1" ht="21.95" customHeight="1" x14ac:dyDescent="0.2">
      <c r="A60" s="9" t="s">
        <v>113</v>
      </c>
      <c r="B60" s="10" t="s">
        <v>165</v>
      </c>
      <c r="C60" s="9" t="s">
        <v>59</v>
      </c>
      <c r="D60" s="11" t="s">
        <v>164</v>
      </c>
      <c r="E60" s="12" t="s">
        <v>1</v>
      </c>
      <c r="F60" s="13">
        <v>14.1</v>
      </c>
      <c r="G60" s="14"/>
      <c r="H60" s="15">
        <v>0.24030000000000001</v>
      </c>
      <c r="I60" s="16">
        <v>8.68</v>
      </c>
      <c r="J60" s="111"/>
      <c r="K60" s="111"/>
      <c r="L60" s="110">
        <f>J60+K60</f>
        <v>0</v>
      </c>
      <c r="M60" s="16">
        <f t="shared" si="18"/>
        <v>0</v>
      </c>
      <c r="N60" s="16">
        <f t="shared" si="19"/>
        <v>0</v>
      </c>
      <c r="O60" s="16">
        <f t="shared" si="20"/>
        <v>0</v>
      </c>
    </row>
    <row r="61" spans="1:15" s="3" customFormat="1" ht="21.95" customHeight="1" x14ac:dyDescent="0.2">
      <c r="A61" s="78"/>
      <c r="B61" s="79"/>
      <c r="C61" s="80"/>
      <c r="D61" s="81" t="s">
        <v>186</v>
      </c>
      <c r="E61" s="81"/>
      <c r="F61" s="81"/>
      <c r="G61" s="82"/>
      <c r="H61" s="83"/>
      <c r="I61" s="83"/>
      <c r="J61" s="83"/>
      <c r="K61" s="83"/>
      <c r="L61" s="83"/>
      <c r="M61" s="84">
        <f>SUM(M34:M60)</f>
        <v>0</v>
      </c>
      <c r="N61" s="84">
        <f>SUM(N34:N60)</f>
        <v>0</v>
      </c>
      <c r="O61" s="84">
        <f>SUM(O34:O60)</f>
        <v>0</v>
      </c>
    </row>
    <row r="62" spans="1:15" s="3" customFormat="1" ht="21.95" customHeight="1" x14ac:dyDescent="0.2">
      <c r="A62" s="71">
        <v>4</v>
      </c>
      <c r="B62" s="72"/>
      <c r="C62" s="73"/>
      <c r="D62" s="74" t="s">
        <v>159</v>
      </c>
      <c r="E62" s="75"/>
      <c r="F62" s="76"/>
      <c r="G62" s="75"/>
      <c r="H62" s="75"/>
      <c r="I62" s="76"/>
      <c r="J62" s="76"/>
      <c r="K62" s="76"/>
      <c r="L62" s="76"/>
      <c r="M62" s="75"/>
      <c r="N62" s="75"/>
      <c r="O62" s="77"/>
    </row>
    <row r="63" spans="1:15" s="3" customFormat="1" ht="21.95" customHeight="1" x14ac:dyDescent="0.2">
      <c r="A63" s="9" t="s">
        <v>32</v>
      </c>
      <c r="B63" s="10">
        <v>100576</v>
      </c>
      <c r="C63" s="9" t="s">
        <v>59</v>
      </c>
      <c r="D63" s="11" t="s">
        <v>37</v>
      </c>
      <c r="E63" s="12" t="s">
        <v>0</v>
      </c>
      <c r="F63" s="13">
        <v>1740.19</v>
      </c>
      <c r="G63" s="14"/>
      <c r="H63" s="15">
        <v>0.24030000000000001</v>
      </c>
      <c r="I63" s="16">
        <v>2.23</v>
      </c>
      <c r="J63" s="111"/>
      <c r="K63" s="111"/>
      <c r="L63" s="110">
        <f>J63+K63</f>
        <v>0</v>
      </c>
      <c r="M63" s="16">
        <f t="shared" ref="M63" si="21">ROUND(F63*J63,2)</f>
        <v>0</v>
      </c>
      <c r="N63" s="16">
        <f t="shared" ref="N63" si="22">ROUND(F63*K63,2)</f>
        <v>0</v>
      </c>
      <c r="O63" s="16">
        <f t="shared" ref="O63" si="23">M63+N63</f>
        <v>0</v>
      </c>
    </row>
    <row r="64" spans="1:15" s="3" customFormat="1" ht="21.95" customHeight="1" x14ac:dyDescent="0.2">
      <c r="A64" s="9" t="s">
        <v>68</v>
      </c>
      <c r="B64" s="10">
        <v>102717</v>
      </c>
      <c r="C64" s="9" t="s">
        <v>59</v>
      </c>
      <c r="D64" s="11" t="s">
        <v>171</v>
      </c>
      <c r="E64" s="12" t="s">
        <v>1</v>
      </c>
      <c r="F64" s="13">
        <v>46.2</v>
      </c>
      <c r="G64" s="14"/>
      <c r="H64" s="15">
        <v>0.24030000000000001</v>
      </c>
      <c r="I64" s="16">
        <v>129.33000000000001</v>
      </c>
      <c r="J64" s="111"/>
      <c r="K64" s="111"/>
      <c r="L64" s="110">
        <f t="shared" ref="L64:L78" si="24">J64+K64</f>
        <v>0</v>
      </c>
      <c r="M64" s="16">
        <f t="shared" ref="M64:M79" si="25">ROUND(F64*J64,2)</f>
        <v>0</v>
      </c>
      <c r="N64" s="16">
        <f t="shared" ref="N64:N79" si="26">ROUND(F64*K64,2)</f>
        <v>0</v>
      </c>
      <c r="O64" s="16">
        <f t="shared" ref="O64:O79" si="27">M64+N64</f>
        <v>0</v>
      </c>
    </row>
    <row r="65" spans="1:15" s="3" customFormat="1" ht="21.95" customHeight="1" x14ac:dyDescent="0.2">
      <c r="A65" s="9" t="s">
        <v>69</v>
      </c>
      <c r="B65" s="10">
        <v>100990</v>
      </c>
      <c r="C65" s="9" t="s">
        <v>59</v>
      </c>
      <c r="D65" s="11" t="s">
        <v>45</v>
      </c>
      <c r="E65" s="12" t="s">
        <v>4</v>
      </c>
      <c r="F65" s="13">
        <v>69.300000000000011</v>
      </c>
      <c r="G65" s="14"/>
      <c r="H65" s="15">
        <v>0.24030000000000001</v>
      </c>
      <c r="I65" s="16">
        <v>6.21</v>
      </c>
      <c r="J65" s="111"/>
      <c r="K65" s="111"/>
      <c r="L65" s="110">
        <f t="shared" si="24"/>
        <v>0</v>
      </c>
      <c r="M65" s="16">
        <f t="shared" si="25"/>
        <v>0</v>
      </c>
      <c r="N65" s="16">
        <f t="shared" si="26"/>
        <v>0</v>
      </c>
      <c r="O65" s="16">
        <f t="shared" si="27"/>
        <v>0</v>
      </c>
    </row>
    <row r="66" spans="1:15" s="3" customFormat="1" ht="21.95" customHeight="1" x14ac:dyDescent="0.2">
      <c r="A66" s="9" t="s">
        <v>70</v>
      </c>
      <c r="B66" s="10">
        <v>95878</v>
      </c>
      <c r="C66" s="9" t="s">
        <v>59</v>
      </c>
      <c r="D66" s="11" t="s">
        <v>132</v>
      </c>
      <c r="E66" s="12" t="s">
        <v>38</v>
      </c>
      <c r="F66" s="13">
        <v>1524.6</v>
      </c>
      <c r="G66" s="14">
        <v>22</v>
      </c>
      <c r="H66" s="15">
        <v>0.24030000000000001</v>
      </c>
      <c r="I66" s="16">
        <v>1.77</v>
      </c>
      <c r="J66" s="111"/>
      <c r="K66" s="111"/>
      <c r="L66" s="110">
        <f t="shared" si="24"/>
        <v>0</v>
      </c>
      <c r="M66" s="16">
        <f t="shared" si="25"/>
        <v>0</v>
      </c>
      <c r="N66" s="16">
        <f t="shared" si="26"/>
        <v>0</v>
      </c>
      <c r="O66" s="16">
        <f t="shared" si="27"/>
        <v>0</v>
      </c>
    </row>
    <row r="67" spans="1:15" s="3" customFormat="1" ht="34.5" x14ac:dyDescent="0.2">
      <c r="A67" s="9" t="s">
        <v>71</v>
      </c>
      <c r="B67" s="10">
        <v>105752</v>
      </c>
      <c r="C67" s="9" t="s">
        <v>59</v>
      </c>
      <c r="D67" s="11" t="s">
        <v>172</v>
      </c>
      <c r="E67" s="12" t="s">
        <v>1</v>
      </c>
      <c r="F67" s="13">
        <v>308.02999999999997</v>
      </c>
      <c r="G67" s="14"/>
      <c r="H67" s="15">
        <v>0.24030000000000001</v>
      </c>
      <c r="I67" s="16">
        <v>149.6</v>
      </c>
      <c r="J67" s="111"/>
      <c r="K67" s="111"/>
      <c r="L67" s="110">
        <f t="shared" si="24"/>
        <v>0</v>
      </c>
      <c r="M67" s="16">
        <f t="shared" si="25"/>
        <v>0</v>
      </c>
      <c r="N67" s="16">
        <f t="shared" si="26"/>
        <v>0</v>
      </c>
      <c r="O67" s="16">
        <f t="shared" si="27"/>
        <v>0</v>
      </c>
    </row>
    <row r="68" spans="1:15" s="3" customFormat="1" ht="21.95" customHeight="1" x14ac:dyDescent="0.2">
      <c r="A68" s="9" t="s">
        <v>72</v>
      </c>
      <c r="B68" s="10">
        <v>100990</v>
      </c>
      <c r="C68" s="9" t="s">
        <v>59</v>
      </c>
      <c r="D68" s="11" t="s">
        <v>85</v>
      </c>
      <c r="E68" s="12" t="s">
        <v>4</v>
      </c>
      <c r="F68" s="13">
        <v>646.86</v>
      </c>
      <c r="G68" s="14"/>
      <c r="H68" s="15">
        <v>0.24030000000000001</v>
      </c>
      <c r="I68" s="16">
        <v>6.21</v>
      </c>
      <c r="J68" s="111"/>
      <c r="K68" s="111"/>
      <c r="L68" s="110">
        <f t="shared" si="24"/>
        <v>0</v>
      </c>
      <c r="M68" s="16">
        <f t="shared" si="25"/>
        <v>0</v>
      </c>
      <c r="N68" s="16">
        <f t="shared" si="26"/>
        <v>0</v>
      </c>
      <c r="O68" s="16">
        <f t="shared" si="27"/>
        <v>0</v>
      </c>
    </row>
    <row r="69" spans="1:15" s="3" customFormat="1" ht="21.95" customHeight="1" x14ac:dyDescent="0.2">
      <c r="A69" s="9" t="s">
        <v>73</v>
      </c>
      <c r="B69" s="10">
        <v>95878</v>
      </c>
      <c r="C69" s="9" t="s">
        <v>59</v>
      </c>
      <c r="D69" s="11" t="s">
        <v>133</v>
      </c>
      <c r="E69" s="12" t="s">
        <v>38</v>
      </c>
      <c r="F69" s="13">
        <v>14230.92</v>
      </c>
      <c r="G69" s="14">
        <v>22</v>
      </c>
      <c r="H69" s="15">
        <v>0.24030000000000001</v>
      </c>
      <c r="I69" s="16">
        <v>1.77</v>
      </c>
      <c r="J69" s="111"/>
      <c r="K69" s="111"/>
      <c r="L69" s="110">
        <f t="shared" si="24"/>
        <v>0</v>
      </c>
      <c r="M69" s="16">
        <f t="shared" si="25"/>
        <v>0</v>
      </c>
      <c r="N69" s="16">
        <f t="shared" si="26"/>
        <v>0</v>
      </c>
      <c r="O69" s="16">
        <f t="shared" si="27"/>
        <v>0</v>
      </c>
    </row>
    <row r="70" spans="1:15" s="3" customFormat="1" ht="34.5" x14ac:dyDescent="0.2">
      <c r="A70" s="9" t="s">
        <v>74</v>
      </c>
      <c r="B70" s="10">
        <v>96396</v>
      </c>
      <c r="C70" s="9" t="s">
        <v>59</v>
      </c>
      <c r="D70" s="11" t="s">
        <v>173</v>
      </c>
      <c r="E70" s="12" t="s">
        <v>1</v>
      </c>
      <c r="F70" s="13">
        <v>248.23</v>
      </c>
      <c r="G70" s="14"/>
      <c r="H70" s="15">
        <v>0.24030000000000001</v>
      </c>
      <c r="I70" s="16">
        <v>163.95</v>
      </c>
      <c r="J70" s="111"/>
      <c r="K70" s="111"/>
      <c r="L70" s="110">
        <f t="shared" si="24"/>
        <v>0</v>
      </c>
      <c r="M70" s="16">
        <f t="shared" si="25"/>
        <v>0</v>
      </c>
      <c r="N70" s="16">
        <f t="shared" si="26"/>
        <v>0</v>
      </c>
      <c r="O70" s="16">
        <f t="shared" si="27"/>
        <v>0</v>
      </c>
    </row>
    <row r="71" spans="1:15" s="3" customFormat="1" ht="21.95" customHeight="1" x14ac:dyDescent="0.2">
      <c r="A71" s="9" t="s">
        <v>75</v>
      </c>
      <c r="B71" s="10">
        <v>100990</v>
      </c>
      <c r="C71" s="9" t="s">
        <v>59</v>
      </c>
      <c r="D71" s="11" t="s">
        <v>46</v>
      </c>
      <c r="E71" s="12" t="s">
        <v>4</v>
      </c>
      <c r="F71" s="13">
        <v>546.1</v>
      </c>
      <c r="G71" s="14"/>
      <c r="H71" s="15">
        <v>0.24030000000000001</v>
      </c>
      <c r="I71" s="16">
        <v>6.21</v>
      </c>
      <c r="J71" s="111"/>
      <c r="K71" s="111"/>
      <c r="L71" s="110">
        <f t="shared" si="24"/>
        <v>0</v>
      </c>
      <c r="M71" s="16">
        <f t="shared" si="25"/>
        <v>0</v>
      </c>
      <c r="N71" s="16">
        <f t="shared" si="26"/>
        <v>0</v>
      </c>
      <c r="O71" s="16">
        <f t="shared" si="27"/>
        <v>0</v>
      </c>
    </row>
    <row r="72" spans="1:15" s="3" customFormat="1" ht="21.95" customHeight="1" x14ac:dyDescent="0.2">
      <c r="A72" s="9" t="s">
        <v>76</v>
      </c>
      <c r="B72" s="10">
        <v>95878</v>
      </c>
      <c r="C72" s="9" t="s">
        <v>59</v>
      </c>
      <c r="D72" s="11" t="s">
        <v>135</v>
      </c>
      <c r="E72" s="12" t="s">
        <v>38</v>
      </c>
      <c r="F72" s="13">
        <v>12014.33</v>
      </c>
      <c r="G72" s="14">
        <v>22</v>
      </c>
      <c r="H72" s="15">
        <v>0.24030000000000001</v>
      </c>
      <c r="I72" s="16">
        <v>1.77</v>
      </c>
      <c r="J72" s="111"/>
      <c r="K72" s="111"/>
      <c r="L72" s="110">
        <f t="shared" si="24"/>
        <v>0</v>
      </c>
      <c r="M72" s="16">
        <f t="shared" si="25"/>
        <v>0</v>
      </c>
      <c r="N72" s="16">
        <f t="shared" si="26"/>
        <v>0</v>
      </c>
      <c r="O72" s="16">
        <f t="shared" si="27"/>
        <v>0</v>
      </c>
    </row>
    <row r="73" spans="1:15" s="3" customFormat="1" ht="21.95" customHeight="1" x14ac:dyDescent="0.2">
      <c r="A73" s="9" t="s">
        <v>77</v>
      </c>
      <c r="B73" s="10" t="s">
        <v>151</v>
      </c>
      <c r="C73" s="9" t="s">
        <v>59</v>
      </c>
      <c r="D73" s="11" t="s">
        <v>56</v>
      </c>
      <c r="E73" s="12" t="s">
        <v>0</v>
      </c>
      <c r="F73" s="13">
        <v>1460.19</v>
      </c>
      <c r="G73" s="14"/>
      <c r="H73" s="15">
        <v>0.24030000000000001</v>
      </c>
      <c r="I73" s="16">
        <v>9.2787918022480049</v>
      </c>
      <c r="J73" s="111"/>
      <c r="K73" s="111"/>
      <c r="L73" s="110">
        <f t="shared" si="24"/>
        <v>0</v>
      </c>
      <c r="M73" s="16">
        <f t="shared" si="25"/>
        <v>0</v>
      </c>
      <c r="N73" s="16">
        <f t="shared" si="26"/>
        <v>0</v>
      </c>
      <c r="O73" s="16">
        <f t="shared" si="27"/>
        <v>0</v>
      </c>
    </row>
    <row r="74" spans="1:15" s="3" customFormat="1" ht="21.95" customHeight="1" x14ac:dyDescent="0.2">
      <c r="A74" s="9" t="s">
        <v>78</v>
      </c>
      <c r="B74" s="10" t="s">
        <v>152</v>
      </c>
      <c r="C74" s="9" t="s">
        <v>59</v>
      </c>
      <c r="D74" s="11" t="s">
        <v>119</v>
      </c>
      <c r="E74" s="12" t="s">
        <v>0</v>
      </c>
      <c r="F74" s="23">
        <v>1340.19</v>
      </c>
      <c r="G74" s="14"/>
      <c r="H74" s="15">
        <v>0.24030000000000001</v>
      </c>
      <c r="I74" s="16">
        <v>2.8944708166700286</v>
      </c>
      <c r="J74" s="111"/>
      <c r="K74" s="111"/>
      <c r="L74" s="110">
        <f t="shared" si="24"/>
        <v>0</v>
      </c>
      <c r="M74" s="16">
        <f t="shared" si="25"/>
        <v>0</v>
      </c>
      <c r="N74" s="16">
        <f t="shared" si="26"/>
        <v>0</v>
      </c>
      <c r="O74" s="16">
        <f t="shared" si="27"/>
        <v>0</v>
      </c>
    </row>
    <row r="75" spans="1:15" s="3" customFormat="1" ht="34.5" x14ac:dyDescent="0.2">
      <c r="A75" s="9" t="s">
        <v>79</v>
      </c>
      <c r="B75" s="10" t="s">
        <v>153</v>
      </c>
      <c r="C75" s="9" t="s">
        <v>59</v>
      </c>
      <c r="D75" s="11" t="s">
        <v>174</v>
      </c>
      <c r="E75" s="12" t="s">
        <v>1</v>
      </c>
      <c r="F75" s="13">
        <v>67</v>
      </c>
      <c r="G75" s="14"/>
      <c r="H75" s="15">
        <v>0.24030000000000001</v>
      </c>
      <c r="I75" s="16">
        <v>1503.602537</v>
      </c>
      <c r="J75" s="111"/>
      <c r="K75" s="111"/>
      <c r="L75" s="110">
        <f t="shared" si="24"/>
        <v>0</v>
      </c>
      <c r="M75" s="16">
        <f t="shared" si="25"/>
        <v>0</v>
      </c>
      <c r="N75" s="16">
        <f t="shared" si="26"/>
        <v>0</v>
      </c>
      <c r="O75" s="16">
        <f t="shared" si="27"/>
        <v>0</v>
      </c>
    </row>
    <row r="76" spans="1:15" s="3" customFormat="1" ht="30" customHeight="1" x14ac:dyDescent="0.2">
      <c r="A76" s="9" t="s">
        <v>80</v>
      </c>
      <c r="B76" s="10">
        <v>101002</v>
      </c>
      <c r="C76" s="9" t="s">
        <v>59</v>
      </c>
      <c r="D76" s="11" t="s">
        <v>47</v>
      </c>
      <c r="E76" s="12" t="s">
        <v>4</v>
      </c>
      <c r="F76" s="13">
        <v>171.17</v>
      </c>
      <c r="G76" s="14"/>
      <c r="H76" s="15">
        <v>0.24030000000000001</v>
      </c>
      <c r="I76" s="16">
        <v>6.43</v>
      </c>
      <c r="J76" s="111"/>
      <c r="K76" s="111"/>
      <c r="L76" s="110">
        <f t="shared" si="24"/>
        <v>0</v>
      </c>
      <c r="M76" s="16">
        <f t="shared" si="25"/>
        <v>0</v>
      </c>
      <c r="N76" s="16">
        <f t="shared" si="26"/>
        <v>0</v>
      </c>
      <c r="O76" s="16">
        <f t="shared" si="27"/>
        <v>0</v>
      </c>
    </row>
    <row r="77" spans="1:15" s="3" customFormat="1" ht="21.95" customHeight="1" x14ac:dyDescent="0.2">
      <c r="A77" s="9" t="s">
        <v>81</v>
      </c>
      <c r="B77" s="10">
        <v>95878</v>
      </c>
      <c r="C77" s="9" t="s">
        <v>59</v>
      </c>
      <c r="D77" s="11" t="s">
        <v>136</v>
      </c>
      <c r="E77" s="12" t="s">
        <v>38</v>
      </c>
      <c r="F77" s="13">
        <v>3765.74</v>
      </c>
      <c r="G77" s="14">
        <v>22</v>
      </c>
      <c r="H77" s="15">
        <v>0.24030000000000001</v>
      </c>
      <c r="I77" s="16">
        <v>1.77</v>
      </c>
      <c r="J77" s="111"/>
      <c r="K77" s="111"/>
      <c r="L77" s="110">
        <f t="shared" si="24"/>
        <v>0</v>
      </c>
      <c r="M77" s="16">
        <f t="shared" si="25"/>
        <v>0</v>
      </c>
      <c r="N77" s="16">
        <f t="shared" si="26"/>
        <v>0</v>
      </c>
      <c r="O77" s="16">
        <f t="shared" si="27"/>
        <v>0</v>
      </c>
    </row>
    <row r="78" spans="1:15" s="3" customFormat="1" ht="34.5" x14ac:dyDescent="0.2">
      <c r="A78" s="9" t="s">
        <v>82</v>
      </c>
      <c r="B78" s="10">
        <v>102332</v>
      </c>
      <c r="C78" s="9" t="s">
        <v>59</v>
      </c>
      <c r="D78" s="11" t="s">
        <v>142</v>
      </c>
      <c r="E78" s="12" t="s">
        <v>38</v>
      </c>
      <c r="F78" s="13">
        <v>395.35</v>
      </c>
      <c r="G78" s="14">
        <v>30</v>
      </c>
      <c r="H78" s="15">
        <v>0.24030000000000001</v>
      </c>
      <c r="I78" s="16">
        <v>1.96</v>
      </c>
      <c r="J78" s="111"/>
      <c r="K78" s="111"/>
      <c r="L78" s="110">
        <f t="shared" si="24"/>
        <v>0</v>
      </c>
      <c r="M78" s="16">
        <f t="shared" si="25"/>
        <v>0</v>
      </c>
      <c r="N78" s="16">
        <f t="shared" si="26"/>
        <v>0</v>
      </c>
      <c r="O78" s="16">
        <f t="shared" si="27"/>
        <v>0</v>
      </c>
    </row>
    <row r="79" spans="1:15" s="3" customFormat="1" ht="34.5" x14ac:dyDescent="0.2">
      <c r="A79" s="9" t="s">
        <v>83</v>
      </c>
      <c r="B79" s="10">
        <v>102333</v>
      </c>
      <c r="C79" s="9" t="s">
        <v>59</v>
      </c>
      <c r="D79" s="11" t="s">
        <v>143</v>
      </c>
      <c r="E79" s="12" t="s">
        <v>38</v>
      </c>
      <c r="F79" s="13">
        <v>889.54</v>
      </c>
      <c r="G79" s="14">
        <v>67.5</v>
      </c>
      <c r="H79" s="15">
        <v>0.24030000000000001</v>
      </c>
      <c r="I79" s="16">
        <v>0.78</v>
      </c>
      <c r="J79" s="111"/>
      <c r="K79" s="111"/>
      <c r="L79" s="110">
        <f>J79+K79</f>
        <v>0</v>
      </c>
      <c r="M79" s="16">
        <f t="shared" si="25"/>
        <v>0</v>
      </c>
      <c r="N79" s="16">
        <f t="shared" si="26"/>
        <v>0</v>
      </c>
      <c r="O79" s="16">
        <f t="shared" si="27"/>
        <v>0</v>
      </c>
    </row>
    <row r="80" spans="1:15" s="3" customFormat="1" ht="21.95" customHeight="1" x14ac:dyDescent="0.2">
      <c r="A80" s="78"/>
      <c r="B80" s="79"/>
      <c r="C80" s="80"/>
      <c r="D80" s="81" t="s">
        <v>187</v>
      </c>
      <c r="E80" s="81"/>
      <c r="F80" s="81"/>
      <c r="G80" s="82"/>
      <c r="H80" s="83"/>
      <c r="I80" s="83"/>
      <c r="J80" s="83"/>
      <c r="K80" s="83"/>
      <c r="L80" s="83"/>
      <c r="M80" s="84">
        <f>SUM(M63:M79)</f>
        <v>0</v>
      </c>
      <c r="N80" s="84">
        <f>SUM(N63:N79)</f>
        <v>0</v>
      </c>
      <c r="O80" s="84">
        <f>SUM(O63:O79)</f>
        <v>0</v>
      </c>
    </row>
    <row r="81" spans="1:15" s="3" customFormat="1" ht="21.95" customHeight="1" x14ac:dyDescent="0.2">
      <c r="A81" s="71">
        <v>5</v>
      </c>
      <c r="B81" s="72"/>
      <c r="C81" s="73"/>
      <c r="D81" s="74" t="s">
        <v>160</v>
      </c>
      <c r="E81" s="75"/>
      <c r="F81" s="76"/>
      <c r="G81" s="75"/>
      <c r="H81" s="75"/>
      <c r="I81" s="76"/>
      <c r="J81" s="76"/>
      <c r="K81" s="76"/>
      <c r="L81" s="76"/>
      <c r="M81" s="75"/>
      <c r="N81" s="75"/>
      <c r="O81" s="77"/>
    </row>
    <row r="82" spans="1:15" s="3" customFormat="1" ht="21.95" customHeight="1" x14ac:dyDescent="0.2">
      <c r="A82" s="9" t="s">
        <v>61</v>
      </c>
      <c r="B82" s="10">
        <v>99814</v>
      </c>
      <c r="C82" s="9" t="s">
        <v>59</v>
      </c>
      <c r="D82" s="11" t="s">
        <v>55</v>
      </c>
      <c r="E82" s="12" t="s">
        <v>0</v>
      </c>
      <c r="F82" s="13">
        <v>67.739999999999995</v>
      </c>
      <c r="G82" s="14"/>
      <c r="H82" s="15">
        <v>0.24030000000000001</v>
      </c>
      <c r="I82" s="16">
        <v>2.13</v>
      </c>
      <c r="J82" s="111"/>
      <c r="K82" s="111"/>
      <c r="L82" s="111">
        <f>J82+K82</f>
        <v>0</v>
      </c>
      <c r="M82" s="16">
        <f t="shared" ref="M82" si="28">ROUND(F82*J82,2)</f>
        <v>0</v>
      </c>
      <c r="N82" s="16">
        <f t="shared" ref="N82" si="29">ROUND(F82*K82,2)</f>
        <v>0</v>
      </c>
      <c r="O82" s="16">
        <f t="shared" ref="O82" si="30">M82+N82</f>
        <v>0</v>
      </c>
    </row>
    <row r="83" spans="1:15" s="3" customFormat="1" ht="21.95" customHeight="1" x14ac:dyDescent="0.2">
      <c r="A83" s="9" t="s">
        <v>62</v>
      </c>
      <c r="B83" s="10">
        <v>102512</v>
      </c>
      <c r="C83" s="9" t="s">
        <v>59</v>
      </c>
      <c r="D83" s="11" t="s">
        <v>166</v>
      </c>
      <c r="E83" s="12" t="s">
        <v>2</v>
      </c>
      <c r="F83" s="13">
        <v>146.31</v>
      </c>
      <c r="G83" s="14"/>
      <c r="H83" s="15">
        <v>0.24030000000000001</v>
      </c>
      <c r="I83" s="16">
        <v>6.5</v>
      </c>
      <c r="J83" s="111"/>
      <c r="K83" s="111"/>
      <c r="L83" s="111">
        <f t="shared" ref="L83:L87" si="31">J83+K83</f>
        <v>0</v>
      </c>
      <c r="M83" s="16">
        <f t="shared" ref="M83:M87" si="32">ROUND(F83*J83,2)</f>
        <v>0</v>
      </c>
      <c r="N83" s="16">
        <f t="shared" ref="N83:N87" si="33">ROUND(F83*K83,2)</f>
        <v>0</v>
      </c>
      <c r="O83" s="16">
        <f t="shared" ref="O83:O87" si="34">M83+N83</f>
        <v>0</v>
      </c>
    </row>
    <row r="84" spans="1:15" s="3" customFormat="1" ht="21.95" customHeight="1" x14ac:dyDescent="0.2">
      <c r="A84" s="9" t="s">
        <v>63</v>
      </c>
      <c r="B84" s="10">
        <v>102512</v>
      </c>
      <c r="C84" s="9" t="s">
        <v>59</v>
      </c>
      <c r="D84" s="11" t="s">
        <v>40</v>
      </c>
      <c r="E84" s="12" t="s">
        <v>2</v>
      </c>
      <c r="F84" s="13">
        <v>19.98</v>
      </c>
      <c r="G84" s="14"/>
      <c r="H84" s="15">
        <v>0.24030000000000001</v>
      </c>
      <c r="I84" s="16">
        <v>6.5</v>
      </c>
      <c r="J84" s="111"/>
      <c r="K84" s="111"/>
      <c r="L84" s="111">
        <f t="shared" si="31"/>
        <v>0</v>
      </c>
      <c r="M84" s="16">
        <f t="shared" si="32"/>
        <v>0</v>
      </c>
      <c r="N84" s="16">
        <f t="shared" si="33"/>
        <v>0</v>
      </c>
      <c r="O84" s="16">
        <f t="shared" si="34"/>
        <v>0</v>
      </c>
    </row>
    <row r="85" spans="1:15" s="3" customFormat="1" ht="21.95" customHeight="1" x14ac:dyDescent="0.2">
      <c r="A85" s="9" t="s">
        <v>64</v>
      </c>
      <c r="B85" s="10">
        <v>102512</v>
      </c>
      <c r="C85" s="9" t="s">
        <v>59</v>
      </c>
      <c r="D85" s="11" t="s">
        <v>180</v>
      </c>
      <c r="E85" s="12" t="s">
        <v>2</v>
      </c>
      <c r="F85" s="13">
        <v>398.26</v>
      </c>
      <c r="G85" s="14"/>
      <c r="H85" s="15">
        <v>0.24030000000000001</v>
      </c>
      <c r="I85" s="16">
        <v>6.5</v>
      </c>
      <c r="J85" s="111"/>
      <c r="K85" s="111"/>
      <c r="L85" s="111">
        <f t="shared" si="31"/>
        <v>0</v>
      </c>
      <c r="M85" s="16">
        <f t="shared" si="32"/>
        <v>0</v>
      </c>
      <c r="N85" s="16">
        <f t="shared" si="33"/>
        <v>0</v>
      </c>
      <c r="O85" s="16">
        <f t="shared" si="34"/>
        <v>0</v>
      </c>
    </row>
    <row r="86" spans="1:15" s="3" customFormat="1" ht="34.5" x14ac:dyDescent="0.2">
      <c r="A86" s="9" t="s">
        <v>65</v>
      </c>
      <c r="B86" s="10" t="s">
        <v>154</v>
      </c>
      <c r="C86" s="9" t="s">
        <v>59</v>
      </c>
      <c r="D86" s="11" t="s">
        <v>116</v>
      </c>
      <c r="E86" s="12" t="s">
        <v>3</v>
      </c>
      <c r="F86" s="13">
        <v>1</v>
      </c>
      <c r="G86" s="14"/>
      <c r="H86" s="15">
        <v>0.24030000000000001</v>
      </c>
      <c r="I86" s="16">
        <v>791.53</v>
      </c>
      <c r="J86" s="111"/>
      <c r="K86" s="111"/>
      <c r="L86" s="111">
        <f t="shared" si="31"/>
        <v>0</v>
      </c>
      <c r="M86" s="16">
        <f t="shared" si="32"/>
        <v>0</v>
      </c>
      <c r="N86" s="16">
        <f t="shared" si="33"/>
        <v>0</v>
      </c>
      <c r="O86" s="16">
        <f t="shared" si="34"/>
        <v>0</v>
      </c>
    </row>
    <row r="87" spans="1:15" s="3" customFormat="1" ht="21.95" customHeight="1" x14ac:dyDescent="0.2">
      <c r="A87" s="9" t="s">
        <v>66</v>
      </c>
      <c r="B87" s="10">
        <v>5213360</v>
      </c>
      <c r="C87" s="9" t="s">
        <v>58</v>
      </c>
      <c r="D87" s="11" t="s">
        <v>34</v>
      </c>
      <c r="E87" s="12" t="s">
        <v>3</v>
      </c>
      <c r="F87" s="13">
        <v>51</v>
      </c>
      <c r="G87" s="14"/>
      <c r="H87" s="15">
        <v>0.24030000000000001</v>
      </c>
      <c r="I87" s="16">
        <v>31.29</v>
      </c>
      <c r="J87" s="111"/>
      <c r="K87" s="111"/>
      <c r="L87" s="111">
        <f t="shared" si="31"/>
        <v>0</v>
      </c>
      <c r="M87" s="16">
        <f t="shared" si="32"/>
        <v>0</v>
      </c>
      <c r="N87" s="16">
        <f t="shared" si="33"/>
        <v>0</v>
      </c>
      <c r="O87" s="16">
        <f t="shared" si="34"/>
        <v>0</v>
      </c>
    </row>
    <row r="88" spans="1:15" s="3" customFormat="1" ht="21.95" customHeight="1" x14ac:dyDescent="0.2">
      <c r="A88" s="78"/>
      <c r="B88" s="79"/>
      <c r="C88" s="80"/>
      <c r="D88" s="81" t="s">
        <v>188</v>
      </c>
      <c r="E88" s="81"/>
      <c r="F88" s="81"/>
      <c r="G88" s="82"/>
      <c r="H88" s="83"/>
      <c r="I88" s="83"/>
      <c r="J88" s="83"/>
      <c r="K88" s="83"/>
      <c r="L88" s="83"/>
      <c r="M88" s="84">
        <f>SUM(M82:M87)</f>
        <v>0</v>
      </c>
      <c r="N88" s="84">
        <f>SUM(N82:N87)</f>
        <v>0</v>
      </c>
      <c r="O88" s="84">
        <f>SUM(O82:O87)</f>
        <v>0</v>
      </c>
    </row>
    <row r="89" spans="1:15" s="3" customFormat="1" ht="21.95" customHeight="1" x14ac:dyDescent="0.2">
      <c r="A89" s="71">
        <v>6</v>
      </c>
      <c r="B89" s="72"/>
      <c r="C89" s="73"/>
      <c r="D89" s="74" t="s">
        <v>161</v>
      </c>
      <c r="E89" s="75"/>
      <c r="F89" s="76"/>
      <c r="G89" s="75"/>
      <c r="H89" s="75"/>
      <c r="I89" s="76"/>
      <c r="J89" s="76"/>
      <c r="K89" s="76"/>
      <c r="L89" s="76"/>
      <c r="M89" s="75"/>
      <c r="N89" s="75"/>
      <c r="O89" s="77"/>
    </row>
    <row r="90" spans="1:15" s="3" customFormat="1" ht="21.95" customHeight="1" x14ac:dyDescent="0.2">
      <c r="A90" s="9" t="s">
        <v>33</v>
      </c>
      <c r="B90" s="10" t="s">
        <v>145</v>
      </c>
      <c r="C90" s="9" t="s">
        <v>58</v>
      </c>
      <c r="D90" s="11" t="s">
        <v>51</v>
      </c>
      <c r="E90" s="12" t="s">
        <v>3</v>
      </c>
      <c r="F90" s="13">
        <v>1</v>
      </c>
      <c r="G90" s="14">
        <v>22</v>
      </c>
      <c r="H90" s="15">
        <v>0.24030000000000001</v>
      </c>
      <c r="I90" s="16">
        <v>5040.0840050000006</v>
      </c>
      <c r="J90" s="111"/>
      <c r="K90" s="111"/>
      <c r="L90" s="111">
        <f t="shared" ref="L90" si="35">J90+K90</f>
        <v>0</v>
      </c>
      <c r="M90" s="16">
        <f t="shared" ref="M90" si="36">ROUND(F90*J90,2)</f>
        <v>0</v>
      </c>
      <c r="N90" s="16">
        <f t="shared" ref="N90" si="37">ROUND(F90*K90,2)</f>
        <v>0</v>
      </c>
      <c r="O90" s="16">
        <f t="shared" ref="O90" si="38">M90+N90</f>
        <v>0</v>
      </c>
    </row>
    <row r="91" spans="1:15" s="3" customFormat="1" ht="21.95" customHeight="1" x14ac:dyDescent="0.2">
      <c r="A91" s="9" t="s">
        <v>115</v>
      </c>
      <c r="B91" s="10" t="s">
        <v>155</v>
      </c>
      <c r="C91" s="9" t="s">
        <v>59</v>
      </c>
      <c r="D91" s="11" t="s">
        <v>101</v>
      </c>
      <c r="E91" s="12" t="s">
        <v>0</v>
      </c>
      <c r="F91" s="13">
        <v>804.11</v>
      </c>
      <c r="G91" s="14"/>
      <c r="H91" s="15">
        <v>0.24030000000000001</v>
      </c>
      <c r="I91" s="16">
        <v>1.35</v>
      </c>
      <c r="J91" s="111"/>
      <c r="K91" s="111"/>
      <c r="L91" s="111">
        <f t="shared" ref="L91" si="39">J91+K91</f>
        <v>0</v>
      </c>
      <c r="M91" s="16">
        <f t="shared" ref="M91" si="40">ROUND(F91*J91,2)</f>
        <v>0</v>
      </c>
      <c r="N91" s="16">
        <f t="shared" ref="N91" si="41">ROUND(F91*K91,2)</f>
        <v>0</v>
      </c>
      <c r="O91" s="16">
        <f t="shared" ref="O91" si="42">M91+N91</f>
        <v>0</v>
      </c>
    </row>
    <row r="92" spans="1:15" s="3" customFormat="1" ht="21.95" customHeight="1" x14ac:dyDescent="0.2">
      <c r="A92" s="85"/>
      <c r="B92" s="86"/>
      <c r="C92" s="87"/>
      <c r="D92" s="85" t="s">
        <v>189</v>
      </c>
      <c r="E92" s="88"/>
      <c r="F92" s="88"/>
      <c r="G92" s="89"/>
      <c r="H92" s="90"/>
      <c r="I92" s="90"/>
      <c r="J92" s="90"/>
      <c r="K92" s="90"/>
      <c r="L92" s="90"/>
      <c r="M92" s="91">
        <f>SUM(M90:M91)</f>
        <v>0</v>
      </c>
      <c r="N92" s="91">
        <f>SUM(N90:N91)</f>
        <v>0</v>
      </c>
      <c r="O92" s="91">
        <f>SUM(O90:O91)</f>
        <v>0</v>
      </c>
    </row>
    <row r="93" spans="1:15" s="3" customFormat="1" ht="38.25" customHeight="1" x14ac:dyDescent="0.2">
      <c r="A93" s="78"/>
      <c r="B93" s="79"/>
      <c r="C93" s="81"/>
      <c r="D93" s="92" t="s">
        <v>130</v>
      </c>
      <c r="E93" s="81"/>
      <c r="F93" s="81"/>
      <c r="G93" s="82"/>
      <c r="H93" s="83"/>
      <c r="I93" s="83"/>
      <c r="J93" s="83"/>
      <c r="K93" s="83"/>
      <c r="L93" s="83"/>
      <c r="M93" s="84">
        <f>M92+M88+M80+M61+M32+M17</f>
        <v>0</v>
      </c>
      <c r="N93" s="84">
        <f>N92+N88+N80+N61+N32+N17</f>
        <v>0</v>
      </c>
      <c r="O93" s="84">
        <f>O92+O88+O80+O61+O32+O17</f>
        <v>0</v>
      </c>
    </row>
    <row r="94" spans="1:15" ht="28.5" customHeight="1" x14ac:dyDescent="0.2">
      <c r="A94" s="41"/>
      <c r="B94" s="28"/>
      <c r="C94" s="42"/>
      <c r="D94" s="43"/>
      <c r="E94" s="41"/>
      <c r="F94" s="41"/>
      <c r="G94" s="41"/>
      <c r="H94" s="44"/>
      <c r="I94" s="45"/>
      <c r="J94" s="45"/>
      <c r="K94" s="45"/>
      <c r="L94" s="45"/>
      <c r="M94" s="45"/>
      <c r="N94" s="45"/>
      <c r="O94" s="45"/>
    </row>
    <row r="95" spans="1:15" s="49" customFormat="1" ht="21" customHeight="1" x14ac:dyDescent="0.3">
      <c r="A95" s="47"/>
      <c r="B95" s="48"/>
      <c r="C95" s="30"/>
      <c r="H95" s="50"/>
    </row>
    <row r="96" spans="1:15" s="49" customFormat="1" ht="21" customHeight="1" x14ac:dyDescent="0.3">
      <c r="A96" s="52"/>
      <c r="B96" s="53"/>
      <c r="C96" s="54"/>
      <c r="H96" s="50"/>
    </row>
    <row r="97" spans="1:15" s="49" customFormat="1" ht="21" customHeight="1" x14ac:dyDescent="0.3">
      <c r="A97" s="52"/>
      <c r="B97" s="53"/>
      <c r="C97" s="54"/>
      <c r="H97" s="50"/>
      <c r="M97" s="51"/>
      <c r="N97" s="51"/>
      <c r="O97" s="51"/>
    </row>
    <row r="98" spans="1:15" s="49" customFormat="1" ht="21" customHeight="1" x14ac:dyDescent="0.3">
      <c r="A98" s="52"/>
      <c r="B98" s="53"/>
      <c r="C98" s="54"/>
      <c r="H98" s="50"/>
      <c r="M98" s="51"/>
      <c r="N98" s="51"/>
      <c r="O98" s="51"/>
    </row>
    <row r="99" spans="1:15" s="49" customFormat="1" ht="21" customHeight="1" x14ac:dyDescent="0.3">
      <c r="A99" s="47"/>
      <c r="B99" s="48"/>
      <c r="C99" s="30"/>
      <c r="H99" s="50"/>
      <c r="N99" s="51"/>
      <c r="O99" s="55"/>
    </row>
    <row r="100" spans="1:15" ht="21.95" customHeight="1" x14ac:dyDescent="0.3">
      <c r="D100" s="56"/>
      <c r="M100" s="51"/>
      <c r="N100" s="51"/>
      <c r="O100" s="55"/>
    </row>
    <row r="101" spans="1:15" ht="21.95" customHeight="1" x14ac:dyDescent="0.2">
      <c r="D101" s="56"/>
      <c r="F101" s="26"/>
      <c r="G101" s="26"/>
      <c r="H101" s="26"/>
      <c r="O101" s="46"/>
    </row>
    <row r="102" spans="1:15" ht="21.95" customHeight="1" x14ac:dyDescent="0.2">
      <c r="D102" s="59"/>
      <c r="F102" s="60"/>
      <c r="G102" s="60"/>
    </row>
    <row r="103" spans="1:15" ht="21.95" customHeight="1" x14ac:dyDescent="0.2">
      <c r="D103" s="61"/>
      <c r="M103" s="46"/>
      <c r="N103" s="46"/>
      <c r="O103" s="46"/>
    </row>
    <row r="104" spans="1:15" ht="21.95" customHeight="1" x14ac:dyDescent="0.2">
      <c r="D104" s="62"/>
    </row>
    <row r="105" spans="1:15" ht="21.95" customHeight="1" x14ac:dyDescent="0.2">
      <c r="D105" s="63"/>
    </row>
    <row r="106" spans="1:15" ht="21.95" customHeight="1" x14ac:dyDescent="0.2">
      <c r="O106" s="58"/>
    </row>
    <row r="107" spans="1:15" ht="21.95" customHeight="1" x14ac:dyDescent="0.2">
      <c r="O107" s="46"/>
    </row>
  </sheetData>
  <mergeCells count="14">
    <mergeCell ref="J12:L12"/>
    <mergeCell ref="M12:O12"/>
    <mergeCell ref="A7:O7"/>
    <mergeCell ref="B9:B10"/>
    <mergeCell ref="E9:E10"/>
    <mergeCell ref="F9:F10"/>
    <mergeCell ref="O9:O10"/>
    <mergeCell ref="N9:N10"/>
    <mergeCell ref="M9:M10"/>
    <mergeCell ref="C9:C10"/>
    <mergeCell ref="H9:H10"/>
    <mergeCell ref="G9:G10"/>
    <mergeCell ref="A9:A10"/>
    <mergeCell ref="D9:D10"/>
  </mergeCells>
  <phoneticPr fontId="26" type="noConversion"/>
  <printOptions horizontalCentered="1"/>
  <pageMargins left="0" right="0" top="0.27559055118110237" bottom="0.31496062992125984" header="0.19685039370078741" footer="0.19685039370078741"/>
  <pageSetup paperSize="9" scale="46" fitToHeight="6" orientation="landscape" r:id="rId1"/>
  <headerFooter alignWithMargins="0"/>
  <rowBreaks count="1" manualBreakCount="1">
    <brk id="8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</vt:lpstr>
      <vt:lpstr>ORÇAMENTO!Area_de_impressao</vt:lpstr>
      <vt:lpstr>ORÇAMENTO!Titulos_de_impressao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2022-06-21T11:16:10Z</dcterms:created>
  <dcterms:modified xsi:type="dcterms:W3CDTF">2025-08-04T11:49:37Z</dcterms:modified>
</cp:coreProperties>
</file>